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3\New folder\"/>
    </mc:Choice>
  </mc:AlternateContent>
  <bookViews>
    <workbookView xWindow="480" yWindow="90" windowWidth="18195" windowHeight="10545" tabRatio="759"/>
  </bookViews>
  <sheets>
    <sheet name="MaliyyeVeziyyeti" sheetId="5" r:id="rId1"/>
    <sheet name="MenfeetZerer" sheetId="6" r:id="rId2"/>
    <sheet name="Kapital" sheetId="8" r:id="rId3"/>
    <sheet name="PulHereketi" sheetId="1" r:id="rId4"/>
    <sheet name="FaizRiski" sheetId="2" r:id="rId5"/>
    <sheet name="KreditRiski" sheetId="3" r:id="rId6"/>
    <sheet name="LikvidlikRiski" sheetId="4" r:id="rId7"/>
    <sheet name="ValyutaRiski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2">#REF!</definedName>
    <definedName name="bank">#REF!</definedName>
    <definedName name="BANK__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2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2">[9]U3!$Q$1</definedName>
    <definedName name="countU3_1">#N/A</definedName>
    <definedName name="countU3_2" localSheetId="2">[9]U3!$Q$2</definedName>
    <definedName name="countU3_2">#N/A</definedName>
    <definedName name="countU3_3" localSheetId="2">[9]U3!$Q$3</definedName>
    <definedName name="countU3_3">#N/A</definedName>
    <definedName name="countU3_4" localSheetId="2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2">#REF!</definedName>
    <definedName name="muddet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2">[9]M3!$AC$1</definedName>
    <definedName name="row_startM3_1">#N/A</definedName>
    <definedName name="row_startM3_2" localSheetId="2">[9]M3!$AC$2</definedName>
    <definedName name="row_startM3_2">#N/A</definedName>
    <definedName name="row_startM3_3" localSheetId="2">[9]M3!$AC$3</definedName>
    <definedName name="row_startM3_3">#N/A</definedName>
    <definedName name="row_startM3_4" localSheetId="2">[9]M3!$AC$4</definedName>
    <definedName name="row_startM3_4">#N/A</definedName>
    <definedName name="row_startM4_1" localSheetId="2">[9]M4!$AQ$1</definedName>
    <definedName name="row_startM4_1">#N/A</definedName>
    <definedName name="row_startM4_2" localSheetId="2">[9]M4!$AQ$2</definedName>
    <definedName name="row_startM4_2">#N/A</definedName>
    <definedName name="row_startM4_3" localSheetId="2">[9]M4!$AQ$3</definedName>
    <definedName name="row_startM4_3">#N/A</definedName>
    <definedName name="row_startM4_4" localSheetId="2">[9]M4!$AQ$4</definedName>
    <definedName name="row_startM4_4">#N/A</definedName>
    <definedName name="row_startM8_1" localSheetId="2">[9]M8!$K$1</definedName>
    <definedName name="row_startM8_1">#N/A</definedName>
    <definedName name="row_startM8_2" localSheetId="2">[9]M8!$K$2</definedName>
    <definedName name="row_startM8_2">#N/A</definedName>
    <definedName name="row_startM8_3" localSheetId="2">[9]M8!$K$3</definedName>
    <definedName name="row_startM8_3">#N/A</definedName>
    <definedName name="row_startM9_1" localSheetId="2">[9]M9!$K$1</definedName>
    <definedName name="row_startM9_1">#N/A</definedName>
    <definedName name="row_startM9_2" localSheetId="2">[9]M9!$K$2</definedName>
    <definedName name="row_startM9_2">#N/A</definedName>
    <definedName name="row_startM9_3" localSheetId="2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2">[9]M1!$M$2</definedName>
    <definedName name="rowM1_1">#N/A</definedName>
    <definedName name="rowM2_1">#N/A</definedName>
    <definedName name="rowM2_2">#N/A</definedName>
    <definedName name="rowM2_3">#N/A</definedName>
    <definedName name="rowM3_1" localSheetId="2">[9]M3!$AB$1</definedName>
    <definedName name="rowM3_1">#N/A</definedName>
    <definedName name="rowM3_2" localSheetId="2">[9]M3!$AB$2</definedName>
    <definedName name="rowM3_2">#N/A</definedName>
    <definedName name="rowM3_3" localSheetId="2">[9]M3!$AB$3</definedName>
    <definedName name="rowM3_3">#N/A</definedName>
    <definedName name="rowM3_4" localSheetId="2">[9]M3!$AB$4</definedName>
    <definedName name="rowM3_4">#N/A</definedName>
    <definedName name="rowM4_1" localSheetId="2">[9]M4!$AP$1</definedName>
    <definedName name="rowM4_1">#N/A</definedName>
    <definedName name="rowM4_2" localSheetId="2">[9]M4!$AP$2</definedName>
    <definedName name="rowM4_2">#N/A</definedName>
    <definedName name="rowM4_3" localSheetId="2">[9]M4!$AP$3</definedName>
    <definedName name="rowM4_3">#N/A</definedName>
    <definedName name="rowM4_4" localSheetId="2">[9]M4!$AP$4</definedName>
    <definedName name="rowM4_4">#N/A</definedName>
    <definedName name="rowM8_1" localSheetId="2">[9]M8!$J$1</definedName>
    <definedName name="rowM8_1">#N/A</definedName>
    <definedName name="rowM8_2" localSheetId="2">[9]M8!$J$2</definedName>
    <definedName name="rowM8_2">#N/A</definedName>
    <definedName name="rowM8_3" localSheetId="2">[9]M8!$J$3</definedName>
    <definedName name="rowM8_3">#N/A</definedName>
    <definedName name="rowM9_1" localSheetId="2">[9]M9!$J$1</definedName>
    <definedName name="rowM9_1">#N/A</definedName>
    <definedName name="rowM9_2" localSheetId="2">[9]M9!$J$2</definedName>
    <definedName name="rowM9_2">#N/A</definedName>
    <definedName name="rowM9_3" localSheetId="2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</workbook>
</file>

<file path=xl/calcChain.xml><?xml version="1.0" encoding="utf-8"?>
<calcChain xmlns="http://schemas.openxmlformats.org/spreadsheetml/2006/main">
  <c r="D29" i="8" l="1"/>
  <c r="E41" i="8" s="1"/>
  <c r="E40" i="8" l="1"/>
  <c r="D23" i="2"/>
  <c r="D22" i="2"/>
  <c r="D21" i="2"/>
  <c r="D20" i="2"/>
  <c r="D19" i="2"/>
  <c r="D18" i="2"/>
  <c r="D10" i="2"/>
  <c r="D3" i="2"/>
  <c r="D17" i="2" s="1"/>
  <c r="E38" i="1" l="1"/>
  <c r="D38" i="1"/>
  <c r="D22" i="1"/>
  <c r="E22" i="1"/>
  <c r="E17" i="1"/>
  <c r="D17" i="1"/>
  <c r="E18" i="1" l="1"/>
  <c r="E27" i="1" s="1"/>
  <c r="E29" i="1" s="1"/>
  <c r="D18" i="1"/>
  <c r="D27" i="1" l="1"/>
  <c r="D29" i="1" s="1"/>
</calcChain>
</file>

<file path=xl/sharedStrings.xml><?xml version="1.0" encoding="utf-8"?>
<sst xmlns="http://schemas.openxmlformats.org/spreadsheetml/2006/main" count="618" uniqueCount="523">
  <si>
    <t>Pul vəsaitlərinin hərəkəti haqqında hesabat</t>
  </si>
  <si>
    <t>min manatla</t>
  </si>
  <si>
    <t>Code</t>
  </si>
  <si>
    <t>monFlowStatem</t>
  </si>
  <si>
    <t>currRepPer</t>
  </si>
  <si>
    <t>preRepPer</t>
  </si>
  <si>
    <t>monFlowFromTran</t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</si>
  <si>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</si>
  <si>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</si>
  <si>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</si>
  <si>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</si>
  <si>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</si>
  <si>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</si>
  <si>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</si>
  <si>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</si>
  <si>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</si>
  <si>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</si>
  <si>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</si>
  <si>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</si>
  <si>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</si>
  <si>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</si>
  <si>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</si>
  <si>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</si>
  <si>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</si>
  <si>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</si>
  <si>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</si>
  <si>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</si>
  <si>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</si>
  <si>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</si>
  <si>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</si>
  <si>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</si>
  <si>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</si>
  <si>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</si>
  <si>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2.1.1</t>
  </si>
  <si>
    <t>netChanInBankLoan</t>
  </si>
  <si>
    <t>Banklara verilmiş kreditlərdə  və depozitlərdə xalis artım (azalma)</t>
  </si>
  <si>
    <t>2.1.2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</si>
  <si>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</si>
  <si>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</si>
  <si>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</si>
  <si>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</si>
  <si>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</si>
  <si>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</si>
  <si>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</si>
  <si>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</si>
  <si>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</si>
  <si>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</si>
  <si>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</si>
  <si>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</si>
  <si>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</si>
  <si>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</si>
  <si>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</si>
  <si>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</si>
  <si>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</si>
  <si>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</si>
  <si>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</si>
  <si>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</si>
  <si>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</si>
  <si>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</si>
  <si>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</si>
  <si>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</si>
  <si>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</si>
  <si>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</si>
  <si>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</si>
  <si>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</si>
  <si>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</si>
  <si>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</si>
  <si>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</si>
  <si>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</si>
  <si>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</si>
  <si>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</si>
  <si>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</si>
  <si>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</si>
  <si>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</si>
  <si>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</si>
  <si>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</si>
  <si>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</si>
  <si>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</si>
  <si>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</si>
  <si>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</si>
  <si>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</si>
  <si>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</si>
  <si>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t>payMiscDebtLia</t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</si>
  <si>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</si>
  <si>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</si>
  <si>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</si>
  <si>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</si>
  <si>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</si>
  <si>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</si>
  <si>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</si>
  <si>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</si>
  <si>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</si>
  <si>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</si>
  <si>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</si>
  <si>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</si>
  <si>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</si>
  <si>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</si>
  <si>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</si>
  <si>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</si>
  <si>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</si>
  <si>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</si>
  <si>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</si>
  <si>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</si>
  <si>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</si>
  <si>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Banklardan və digər maliyyə təşkilatlarından cəlb olunan vəsaitlər üzrə xalis artım (azalma)</t>
  </si>
  <si>
    <t>Cari ilin əvvəlindən</t>
  </si>
  <si>
    <t>Keçən ilin müvafiq dövrü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</si>
  <si>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</si>
  <si>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</si>
  <si>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</si>
  <si>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</si>
  <si>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</si>
  <si>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</si>
  <si>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</si>
  <si>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</si>
  <si>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</si>
  <si>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</si>
  <si>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</si>
  <si>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</si>
  <si>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</si>
  <si>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</si>
  <si>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</si>
  <si>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</si>
  <si>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</si>
  <si>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</si>
  <si>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</si>
  <si>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</si>
  <si>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</si>
  <si>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</si>
  <si>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</si>
  <si>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</si>
  <si>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</si>
  <si>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</si>
  <si>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</si>
  <si>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</si>
  <si>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</si>
  <si>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</si>
  <si>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</si>
  <si>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</si>
  <si>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</si>
  <si>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</si>
  <si>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</si>
  <si>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</si>
  <si>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</si>
  <si>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</si>
  <si>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</si>
  <si>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</si>
  <si>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</si>
  <si>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</si>
  <si>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</si>
  <si>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</si>
  <si>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</si>
  <si>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</si>
  <si>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</si>
  <si>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</si>
  <si>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</si>
  <si>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</si>
  <si>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</si>
  <si>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</si>
  <si>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</si>
  <si>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</si>
  <si>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</si>
  <si>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</si>
  <si>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</si>
  <si>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</si>
  <si>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</si>
  <si>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</si>
  <si>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</si>
  <si>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</si>
  <si>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</si>
  <si>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</si>
  <si>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</si>
  <si>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</si>
  <si>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</si>
  <si>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miscLoan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</si>
  <si>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</si>
  <si>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</si>
  <si>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</si>
  <si>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</si>
  <si>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</si>
  <si>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</si>
  <si>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</si>
  <si>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</si>
  <si>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</si>
  <si>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</si>
  <si>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</si>
  <si>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</si>
  <si>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</si>
  <si>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</si>
  <si>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</si>
  <si>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</si>
  <si>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</si>
  <si>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</si>
  <si>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</si>
  <si>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</si>
  <si>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</si>
  <si>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</si>
  <si>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</si>
  <si>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</si>
  <si>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</si>
  <si>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</si>
  <si>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</si>
  <si>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</si>
  <si>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</si>
  <si>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</si>
  <si>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</si>
  <si>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</si>
  <si>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</si>
  <si>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</si>
  <si>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</si>
  <si>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</si>
  <si>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</si>
  <si>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</si>
  <si>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</si>
  <si>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</si>
  <si>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</si>
  <si>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assets</t>
  </si>
  <si>
    <t>Aktivlər</t>
  </si>
  <si>
    <t>cashAndEquiv</t>
  </si>
  <si>
    <t>Nağd pul və ekvivalentləri</t>
  </si>
  <si>
    <t>sec</t>
  </si>
  <si>
    <t>Qiymətli kağızlar</t>
  </si>
  <si>
    <t>loansToCust</t>
  </si>
  <si>
    <t>Müştərilərə verilmiş kreditlər (xalis)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</si>
  <si>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</si>
  <si>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</si>
  <si>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</si>
  <si>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</si>
  <si>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</si>
  <si>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</si>
  <si>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</si>
  <si>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</si>
  <si>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</si>
  <si>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Digər aktivlər</t>
  </si>
  <si>
    <t>Lia</t>
  </si>
  <si>
    <t>Öhdəliklər</t>
  </si>
  <si>
    <t>CBAndGovReq</t>
  </si>
  <si>
    <t>ARMB və dövlət təşkilatlarının banka qarşı tələbləri</t>
  </si>
  <si>
    <t>attMonFromBank</t>
  </si>
  <si>
    <t>Kredit təşkilatları və digər maliyyə institutları qarşısında öhdəliklər</t>
  </si>
  <si>
    <t>dep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</si>
  <si>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</si>
  <si>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</si>
  <si>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</si>
  <si>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</si>
  <si>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</si>
  <si>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</si>
  <si>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</si>
  <si>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</si>
  <si>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</si>
  <si>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debtSec</t>
  </si>
  <si>
    <t>Borc qiymətli kağızları</t>
  </si>
  <si>
    <t>miscFinLia</t>
  </si>
  <si>
    <t>Digər öhdəliklər</t>
  </si>
  <si>
    <t>liqGap</t>
  </si>
  <si>
    <t>Likvidlik "qəpi"</t>
  </si>
  <si>
    <t>Maliyyə vəziyyəti haqqında hesabat</t>
  </si>
  <si>
    <t>finSitStatem</t>
  </si>
  <si>
    <t>Hesabat dövrü</t>
  </si>
  <si>
    <t>Ötən ilin sonu</t>
  </si>
  <si>
    <t>repPer</t>
  </si>
  <si>
    <t>endLastYear</t>
  </si>
  <si>
    <t>Aktivlər: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</si>
  <si>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</si>
  <si>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</si>
  <si>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</si>
  <si>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</si>
  <si>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</si>
  <si>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</si>
  <si>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</si>
  <si>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</si>
  <si>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</si>
  <si>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</si>
  <si>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</si>
  <si>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</si>
  <si>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</si>
  <si>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</si>
  <si>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</si>
  <si>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</si>
  <si>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</si>
  <si>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</si>
  <si>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</si>
  <si>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</si>
  <si>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</si>
  <si>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</si>
  <si>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</si>
  <si>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</si>
  <si>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</si>
  <si>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</si>
  <si>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</si>
  <si>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</si>
  <si>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</si>
  <si>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</si>
  <si>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</si>
  <si>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</si>
  <si>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</si>
  <si>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</si>
  <si>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liabilities</t>
  </si>
  <si>
    <t>Öhdəliklər:</t>
  </si>
  <si>
    <t>Depozitlər</t>
  </si>
  <si>
    <t>depRealPer</t>
  </si>
  <si>
    <t>a) fiziki şəxslərin depozitləri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</si>
  <si>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</si>
  <si>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</si>
  <si>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</si>
  <si>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</si>
  <si>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</si>
  <si>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</si>
  <si>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</si>
  <si>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</si>
  <si>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</si>
  <si>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</si>
  <si>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</si>
  <si>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</si>
  <si>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</si>
  <si>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</si>
  <si>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</si>
  <si>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</si>
  <si>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</si>
  <si>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</si>
  <si>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</si>
  <si>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</si>
  <si>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</si>
  <si>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</si>
  <si>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</si>
  <si>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</si>
  <si>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</si>
  <si>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</si>
  <si>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</si>
  <si>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</si>
  <si>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</si>
  <si>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</si>
  <si>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</si>
  <si>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</si>
  <si>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</si>
  <si>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</si>
  <si>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</si>
  <si>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</si>
  <si>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</si>
  <si>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</si>
  <si>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</si>
  <si>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</si>
  <si>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</si>
  <si>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</si>
  <si>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</si>
  <si>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</si>
  <si>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</si>
  <si>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</si>
  <si>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</si>
  <si>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</si>
  <si>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</si>
  <si>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</si>
  <si>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</si>
  <si>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</si>
  <si>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</si>
  <si>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</si>
  <si>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</si>
  <si>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</si>
  <si>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</si>
  <si>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Subordinasiya borc öhdəlikləri üzrə faizlər</t>
  </si>
  <si>
    <t>rateForSec</t>
  </si>
  <si>
    <t>Qiymətli kağızlar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</si>
  <si>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</si>
  <si>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</si>
  <si>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</si>
  <si>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</si>
  <si>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</si>
  <si>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</si>
  <si>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</si>
  <si>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</si>
  <si>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</si>
  <si>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</si>
  <si>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</si>
  <si>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</si>
  <si>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</si>
  <si>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</si>
  <si>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</si>
  <si>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</si>
  <si>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</si>
  <si>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</si>
  <si>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</si>
  <si>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</si>
  <si>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</si>
  <si>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</si>
  <si>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</si>
  <si>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</si>
  <si>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</si>
  <si>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</si>
  <si>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</si>
  <si>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</si>
  <si>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</si>
  <si>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</si>
  <si>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</si>
  <si>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</si>
  <si>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</si>
  <si>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</si>
  <si>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</si>
  <si>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</si>
  <si>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</si>
  <si>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</si>
  <si>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</si>
  <si>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</si>
  <si>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</si>
  <si>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</si>
  <si>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</si>
  <si>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</si>
  <si>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</si>
  <si>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</si>
  <si>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</si>
  <si>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</si>
  <si>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</si>
  <si>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</si>
  <si>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</si>
  <si>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</si>
  <si>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</si>
  <si>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</si>
  <si>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</si>
  <si>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</si>
  <si>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</si>
  <si>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</si>
  <si>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</si>
  <si>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</si>
  <si>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</si>
  <si>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</si>
  <si>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</si>
  <si>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</si>
  <si>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</si>
  <si>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</si>
  <si>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</si>
  <si>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</si>
  <si>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</si>
  <si>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</si>
  <si>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</si>
  <si>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</si>
  <si>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</si>
  <si>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</si>
  <si>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</si>
  <si>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</si>
  <si>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</si>
  <si>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</si>
  <si>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</si>
  <si>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</si>
  <si>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</si>
  <si>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</si>
  <si>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</si>
  <si>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</si>
  <si>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</si>
  <si>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</si>
  <si>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</si>
  <si>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</si>
  <si>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</si>
  <si>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</si>
  <si>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</si>
  <si>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</si>
  <si>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</si>
  <si>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</si>
  <si>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</si>
  <si>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</si>
  <si>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</si>
  <si>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</si>
  <si>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</si>
  <si>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</si>
  <si>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</si>
  <si>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</si>
  <si>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</si>
  <si>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</si>
  <si>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</si>
  <si>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</si>
  <si>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</si>
  <si>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</si>
  <si>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</si>
  <si>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</si>
  <si>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</si>
  <si>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</si>
  <si>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</si>
  <si>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</si>
  <si>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</si>
  <si>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</si>
  <si>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</si>
  <si>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</si>
  <si>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</si>
  <si>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</si>
  <si>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</si>
  <si>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</si>
  <si>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</si>
  <si>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</si>
  <si>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</si>
  <si>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</si>
  <si>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</si>
  <si>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</si>
  <si>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</si>
  <si>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</si>
  <si>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</si>
  <si>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</si>
  <si>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</si>
  <si>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</si>
  <si>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</si>
  <si>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</si>
  <si>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</si>
  <si>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</si>
  <si>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</si>
  <si>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</si>
  <si>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</si>
  <si>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</si>
  <si>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</si>
  <si>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</si>
  <si>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</si>
  <si>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</si>
  <si>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</si>
  <si>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</si>
  <si>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</si>
  <si>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</si>
  <si>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</si>
  <si>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</si>
  <si>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</si>
  <si>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</si>
  <si>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</si>
  <si>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</si>
  <si>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</si>
  <si>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minimum 10%</t>
  </si>
  <si>
    <t>ratLeverage</t>
  </si>
  <si>
    <t>11. Leverec əmsalı</t>
  </si>
  <si>
    <t>minimum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</si>
</sst>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  <numFmt numFmtId="167" formatCode="_(* #,##0.00_);_(* \(#,##0.00\);_(* &quot;-&quot;??_);_(@_)"/>
    <numFmt numFmtId="168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3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1" fillId="0" borderId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1" fillId="0" borderId="0"/>
    <xf numFmtId="0" fontId="2" fillId="0" borderId="0"/>
    <xf numFmtId="0" fontId="3" fillId="3" borderId="0">
      <alignment vertical="center"/>
    </xf>
    <xf numFmtId="0" fontId="11" fillId="0" borderId="0"/>
    <xf numFmtId="0" fontId="11" fillId="4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 vertical="top"/>
    </xf>
  </cellStyleXfs>
  <cellXfs count="171">
    <xf numFmtId="0" fontId="0" fillId="0" borderId="0" xfId="0"/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1" xfId="1" applyNumberFormat="1" applyFont="1" applyFill="1" applyBorder="1" applyAlignment="1">
      <alignment horizontal="left" vertical="center" indent="1"/>
    </xf>
    <xf numFmtId="49" fontId="5" fillId="2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0" xfId="0" applyNumberFormat="1" applyFont="1"/>
    <xf numFmtId="0" fontId="7" fillId="0" borderId="0" xfId="0" applyFont="1" applyAlignment="1">
      <alignment wrapText="1"/>
    </xf>
    <xf numFmtId="164" fontId="7" fillId="0" borderId="0" xfId="1" applyNumberFormat="1" applyFont="1" applyFill="1"/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43" fontId="5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43" fontId="4" fillId="0" borderId="1" xfId="2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2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7" fillId="0" borderId="0" xfId="0" applyNumberFormat="1" applyFont="1"/>
    <xf numFmtId="0" fontId="6" fillId="0" borderId="0" xfId="0" applyFont="1" applyAlignment="1">
      <alignment vertical="center"/>
    </xf>
    <xf numFmtId="9" fontId="7" fillId="0" borderId="0" xfId="5" applyFont="1"/>
    <xf numFmtId="0" fontId="5" fillId="0" borderId="0" xfId="0" applyFont="1" applyAlignment="1">
      <alignment horizontal="right" vertical="center" indent="5"/>
    </xf>
    <xf numFmtId="0" fontId="5" fillId="0" borderId="0" xfId="0" applyFont="1" applyAlignment="1">
      <alignment horizontal="right" indent="5"/>
    </xf>
    <xf numFmtId="164" fontId="6" fillId="0" borderId="1" xfId="2" applyNumberFormat="1" applyFont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7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43" fontId="8" fillId="0" borderId="1" xfId="2" applyFont="1" applyFill="1" applyBorder="1" applyAlignment="1">
      <alignment vertical="center"/>
    </xf>
    <xf numFmtId="43" fontId="9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5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4" fillId="0" borderId="1" xfId="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0" borderId="0" xfId="6" applyFont="1" applyFill="1" applyAlignment="1" applyProtection="1"/>
    <xf numFmtId="0" fontId="13" fillId="0" borderId="0" xfId="6" applyFont="1" applyFill="1" applyProtection="1"/>
    <xf numFmtId="0" fontId="13" fillId="0" borderId="0" xfId="6" applyFont="1" applyFill="1" applyAlignment="1" applyProtection="1">
      <alignment horizontal="center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14" fillId="0" borderId="0" xfId="6" applyFont="1" applyFill="1" applyBorder="1" applyAlignment="1" applyProtection="1">
      <alignment horizontal="right"/>
    </xf>
    <xf numFmtId="0" fontId="14" fillId="0" borderId="0" xfId="6" applyFont="1" applyFill="1" applyBorder="1" applyAlignment="1" applyProtection="1"/>
    <xf numFmtId="0" fontId="13" fillId="2" borderId="1" xfId="6" applyFont="1" applyFill="1" applyBorder="1" applyAlignment="1" applyProtection="1">
      <alignment horizontal="center" vertical="center" wrapText="1"/>
    </xf>
    <xf numFmtId="166" fontId="6" fillId="3" borderId="1" xfId="7" applyFont="1" applyFill="1" applyBorder="1" applyAlignment="1" applyProtection="1">
      <alignment horizontal="right" vertical="center" wrapText="1"/>
    </xf>
    <xf numFmtId="166" fontId="7" fillId="3" borderId="1" xfId="7" applyFont="1" applyFill="1" applyBorder="1" applyAlignment="1" applyProtection="1">
      <alignment horizontal="right" vertical="center" wrapText="1"/>
      <protection locked="0"/>
    </xf>
    <xf numFmtId="0" fontId="13" fillId="2" borderId="10" xfId="6" applyFont="1" applyFill="1" applyBorder="1" applyAlignment="1" applyProtection="1">
      <alignment horizontal="center" vertical="center" wrapText="1"/>
    </xf>
    <xf numFmtId="166" fontId="7" fillId="3" borderId="10" xfId="7" applyFont="1" applyFill="1" applyBorder="1" applyAlignment="1" applyProtection="1">
      <alignment horizontal="right" vertical="center" wrapText="1"/>
    </xf>
    <xf numFmtId="0" fontId="13" fillId="2" borderId="4" xfId="6" applyFont="1" applyFill="1" applyBorder="1" applyAlignment="1" applyProtection="1">
      <alignment horizontal="center" vertical="center" wrapText="1"/>
    </xf>
    <xf numFmtId="0" fontId="13" fillId="0" borderId="2" xfId="6" applyFont="1" applyFill="1" applyBorder="1" applyAlignment="1" applyProtection="1">
      <alignment horizontal="left" vertical="center" wrapText="1" indent="1"/>
    </xf>
    <xf numFmtId="0" fontId="13" fillId="0" borderId="4" xfId="6" applyFont="1" applyFill="1" applyBorder="1" applyAlignment="1" applyProtection="1">
      <alignment horizontal="left" vertical="center" wrapText="1" indent="2"/>
    </xf>
    <xf numFmtId="166" fontId="6" fillId="3" borderId="10" xfId="7" applyFont="1" applyFill="1" applyBorder="1" applyAlignment="1" applyProtection="1">
      <alignment horizontal="right" vertical="center" wrapText="1"/>
    </xf>
    <xf numFmtId="166" fontId="7" fillId="3" borderId="1" xfId="7" applyFont="1" applyFill="1" applyBorder="1" applyAlignment="1" applyProtection="1">
      <alignment horizontal="right" vertical="center" wrapText="1"/>
    </xf>
    <xf numFmtId="0" fontId="12" fillId="2" borderId="4" xfId="6" applyFont="1" applyFill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12" fillId="2" borderId="10" xfId="6" applyFont="1" applyFill="1" applyBorder="1" applyAlignment="1" applyProtection="1">
      <alignment horizontal="center" vertical="center"/>
    </xf>
    <xf numFmtId="0" fontId="12" fillId="0" borderId="11" xfId="6" applyFont="1" applyFill="1" applyBorder="1" applyAlignment="1" applyProtection="1">
      <alignment horizontal="left" vertical="center"/>
    </xf>
    <xf numFmtId="0" fontId="12" fillId="0" borderId="10" xfId="6" applyFont="1" applyFill="1" applyBorder="1" applyAlignment="1" applyProtection="1">
      <alignment horizontal="center" vertical="center" wrapText="1"/>
    </xf>
    <xf numFmtId="10" fontId="12" fillId="0" borderId="1" xfId="6" applyNumberFormat="1" applyFont="1" applyFill="1" applyBorder="1" applyAlignment="1" applyProtection="1">
      <alignment horizontal="center" vertical="center"/>
    </xf>
    <xf numFmtId="9" fontId="12" fillId="3" borderId="10" xfId="5" applyFont="1" applyFill="1" applyBorder="1" applyAlignment="1" applyProtection="1">
      <alignment horizontal="center" vertical="center"/>
    </xf>
    <xf numFmtId="0" fontId="13" fillId="0" borderId="0" xfId="6" applyFont="1" applyFill="1" applyAlignment="1" applyProtection="1"/>
    <xf numFmtId="0" fontId="12" fillId="0" borderId="1" xfId="6" applyFont="1" applyFill="1" applyBorder="1" applyAlignment="1" applyProtection="1">
      <alignment horizontal="left" vertical="center"/>
    </xf>
    <xf numFmtId="9" fontId="12" fillId="2" borderId="10" xfId="6" applyNumberFormat="1" applyFont="1" applyFill="1" applyBorder="1" applyAlignment="1" applyProtection="1">
      <alignment horizontal="center" vertical="center"/>
    </xf>
    <xf numFmtId="9" fontId="12" fillId="0" borderId="10" xfId="6" applyNumberFormat="1" applyFont="1" applyFill="1" applyBorder="1" applyAlignment="1" applyProtection="1">
      <alignment horizontal="center" vertical="center" wrapText="1"/>
    </xf>
    <xf numFmtId="0" fontId="13" fillId="0" borderId="0" xfId="6" applyFont="1" applyFill="1" applyBorder="1" applyProtection="1"/>
    <xf numFmtId="0" fontId="18" fillId="0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2" xfId="6" applyFont="1" applyFill="1" applyBorder="1" applyAlignment="1" applyProtection="1">
      <alignment horizontal="left" vertical="center" wrapText="1"/>
    </xf>
    <xf numFmtId="0" fontId="13" fillId="0" borderId="4" xfId="6" applyFont="1" applyFill="1" applyBorder="1" applyAlignment="1" applyProtection="1">
      <alignment horizontal="left" vertical="center" wrapText="1"/>
    </xf>
    <xf numFmtId="0" fontId="13" fillId="0" borderId="1" xfId="6" applyFont="1" applyFill="1" applyBorder="1" applyAlignment="1" applyProtection="1">
      <alignment horizontal="left" vertical="center" wrapText="1"/>
    </xf>
    <xf numFmtId="0" fontId="12" fillId="0" borderId="8" xfId="6" applyFont="1" applyFill="1" applyBorder="1" applyAlignment="1" applyProtection="1">
      <alignment horizontal="center" vertical="center" wrapText="1"/>
    </xf>
    <xf numFmtId="0" fontId="14" fillId="0" borderId="6" xfId="6" applyFont="1" applyFill="1" applyBorder="1" applyAlignment="1" applyProtection="1">
      <alignment horizontal="right"/>
    </xf>
    <xf numFmtId="0" fontId="12" fillId="0" borderId="1" xfId="6" applyFont="1" applyFill="1" applyBorder="1" applyAlignment="1" applyProtection="1">
      <alignment horizontal="left" vertical="center" wrapText="1"/>
    </xf>
    <xf numFmtId="0" fontId="13" fillId="0" borderId="1" xfId="6" applyFont="1" applyFill="1" applyBorder="1" applyAlignment="1" applyProtection="1">
      <alignment horizontal="left" vertical="center" wrapText="1" indent="1"/>
    </xf>
    <xf numFmtId="0" fontId="13" fillId="0" borderId="2" xfId="6" applyFont="1" applyFill="1" applyBorder="1" applyAlignment="1" applyProtection="1">
      <alignment horizontal="left" vertical="center" wrapText="1" indent="1"/>
    </xf>
    <xf numFmtId="0" fontId="13" fillId="0" borderId="4" xfId="6" applyFont="1" applyFill="1" applyBorder="1" applyAlignment="1" applyProtection="1">
      <alignment horizontal="left" vertical="center" wrapText="1" indent="1"/>
    </xf>
    <xf numFmtId="0" fontId="13" fillId="0" borderId="1" xfId="6" applyFont="1" applyFill="1" applyBorder="1" applyAlignment="1" applyProtection="1">
      <alignment horizontal="left" vertical="center" wrapText="1" indent="2"/>
    </xf>
    <xf numFmtId="0" fontId="13" fillId="0" borderId="2" xfId="6" applyFont="1" applyFill="1" applyBorder="1" applyAlignment="1" applyProtection="1">
      <alignment horizontal="left" vertical="center" wrapText="1" indent="2"/>
    </xf>
    <xf numFmtId="0" fontId="13" fillId="0" borderId="4" xfId="6" applyFont="1" applyFill="1" applyBorder="1" applyAlignment="1" applyProtection="1">
      <alignment horizontal="left" vertical="center" wrapText="1" indent="2"/>
    </xf>
    <xf numFmtId="0" fontId="12" fillId="0" borderId="2" xfId="6" applyFont="1" applyFill="1" applyBorder="1" applyAlignment="1" applyProtection="1">
      <alignment horizontal="left" vertical="center" wrapText="1"/>
    </xf>
    <xf numFmtId="0" fontId="12" fillId="0" borderId="4" xfId="6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1">
    <cellStyle name="Comma" xfId="1" builtinId="3"/>
    <cellStyle name="Comma 2" xfId="7"/>
    <cellStyle name="Comma 2 2" xfId="8"/>
    <cellStyle name="Comma 2 2 2" xfId="9"/>
    <cellStyle name="Comma 3" xfId="2"/>
    <cellStyle name="Euro" xfId="10"/>
    <cellStyle name="Good 2" xfId="11"/>
    <cellStyle name="Neutral 2" xfId="12"/>
    <cellStyle name="Normal" xfId="0" builtinId="0"/>
    <cellStyle name="Normal 2" xfId="13"/>
    <cellStyle name="Normal 2 2" xfId="14"/>
    <cellStyle name="Normal 3" xfId="3"/>
    <cellStyle name="Normal 3 2" xfId="15"/>
    <cellStyle name="Normal 4" xfId="16"/>
    <cellStyle name="Normal 5" xfId="4"/>
    <cellStyle name="Normal_PRUDENSIAL_1NNN_MMYY1-YENI-unprotected 2" xfId="6"/>
    <cellStyle name="Note 2" xfId="17"/>
    <cellStyle name="Percent" xfId="5" builtinId="5"/>
    <cellStyle name="Percent 2" xfId="18"/>
    <cellStyle name="Percent 3" xfId="19"/>
    <cellStyle name="Style 1" xfId="2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activeCell="C2" sqref="C2"/>
    </sheetView>
  </sheetViews>
  <sheetFormatPr defaultRowHeight="12.75" x14ac:dyDescent="0.2"/>
  <cols>
    <col min="1" max="1" width="4.85546875" style="19" bestFit="1" customWidth="1"/>
    <col min="2" max="2" width="15.28515625" style="19" hidden="1" customWidth="1"/>
    <col min="3" max="3" width="83" style="83" customWidth="1"/>
    <col min="4" max="4" width="15.42578125" style="19" customWidth="1"/>
    <col min="5" max="5" width="14.140625" style="19" customWidth="1"/>
    <col min="6" max="16384" width="9.140625" style="19"/>
  </cols>
  <sheetData>
    <row r="1" spans="1:5" x14ac:dyDescent="0.2">
      <c r="A1" s="130" t="s">
        <v>256</v>
      </c>
      <c r="B1" s="130"/>
      <c r="C1" s="130"/>
      <c r="D1" s="130"/>
      <c r="E1" s="130"/>
    </row>
    <row r="2" spans="1:5" x14ac:dyDescent="0.2">
      <c r="A2" s="1"/>
      <c r="B2" s="1"/>
      <c r="C2" s="2"/>
      <c r="D2" s="58"/>
      <c r="E2" s="71" t="s">
        <v>1</v>
      </c>
    </row>
    <row r="3" spans="1:5" x14ac:dyDescent="0.2">
      <c r="A3" s="72"/>
      <c r="B3" s="7" t="s">
        <v>2</v>
      </c>
      <c r="C3" s="129" t="s">
        <v>257</v>
      </c>
      <c r="D3" s="60" t="s">
        <v>258</v>
      </c>
      <c r="E3" s="60" t="s">
        <v>259</v>
      </c>
    </row>
    <row r="4" spans="1:5" hidden="1" x14ac:dyDescent="0.2">
      <c r="A4" s="72"/>
      <c r="B4" s="7"/>
      <c r="C4" s="73"/>
      <c r="D4" s="61" t="s">
        <v>260</v>
      </c>
      <c r="E4" s="61" t="s">
        <v>261</v>
      </c>
    </row>
    <row r="5" spans="1:5" x14ac:dyDescent="0.2">
      <c r="A5" s="74">
        <v>1</v>
      </c>
      <c r="B5" s="75" t="s">
        <v>216</v>
      </c>
      <c r="C5" s="76" t="s">
        <v>262</v>
      </c>
      <c r="D5" s="33">
        <v>745230.10311275092</v>
      </c>
      <c r="E5" s="33">
        <v>700293.89900638699</v>
      </c>
    </row>
    <row r="6" spans="1:5" x14ac:dyDescent="0.2">
      <c r="A6" s="77">
        <v>1.1000000000000001</v>
      </c>
      <c r="B6" s="65" t="s">
        <v>218</v>
      </c>
      <c r="C6" s="78" t="s">
        <v>263</v>
      </c>
      <c r="D6" s="32">
        <v>127595.79154999997</v>
      </c>
      <c r="E6" s="32">
        <v>158217.93197999999</v>
      </c>
    </row>
    <row r="7" spans="1:5" x14ac:dyDescent="0.2">
      <c r="A7" s="77">
        <v>1.2</v>
      </c>
      <c r="B7" s="65" t="s">
        <v>264</v>
      </c>
      <c r="C7" s="78" t="s">
        <v>265</v>
      </c>
      <c r="D7" s="32">
        <v>84346.659720000011</v>
      </c>
      <c r="E7" s="32">
        <v>15622.203869999999</v>
      </c>
    </row>
    <row r="8" spans="1:5" x14ac:dyDescent="0.2">
      <c r="A8" s="77">
        <v>1.3</v>
      </c>
      <c r="B8" s="65" t="s">
        <v>266</v>
      </c>
      <c r="C8" s="78" t="s">
        <v>267</v>
      </c>
      <c r="D8" s="32">
        <v>37155.343149999993</v>
      </c>
      <c r="E8" s="32">
        <v>65166.789287999993</v>
      </c>
    </row>
    <row r="9" spans="1:5" x14ac:dyDescent="0.2">
      <c r="A9" s="77">
        <v>1.4</v>
      </c>
      <c r="B9" s="65" t="s">
        <v>268</v>
      </c>
      <c r="C9" s="78" t="s">
        <v>269</v>
      </c>
      <c r="D9" s="32">
        <v>11163.74105425</v>
      </c>
      <c r="E9" s="32">
        <v>9671.6547389999996</v>
      </c>
    </row>
    <row r="10" spans="1:5" x14ac:dyDescent="0.2">
      <c r="A10" s="77">
        <v>1.5</v>
      </c>
      <c r="B10" s="65" t="s">
        <v>222</v>
      </c>
      <c r="C10" s="78" t="s">
        <v>270</v>
      </c>
      <c r="D10" s="32">
        <v>466488.18883167615</v>
      </c>
      <c r="E10" s="32">
        <v>448071.11846999731</v>
      </c>
    </row>
    <row r="11" spans="1:5" x14ac:dyDescent="0.2">
      <c r="A11" s="77" t="s">
        <v>271</v>
      </c>
      <c r="B11" s="65" t="s">
        <v>272</v>
      </c>
      <c r="C11" s="79" t="s">
        <v>273</v>
      </c>
      <c r="D11" s="69">
        <v>281967.04018307611</v>
      </c>
      <c r="E11" s="69">
        <v>242408.29512277999</v>
      </c>
    </row>
    <row r="12" spans="1:5" x14ac:dyDescent="0.2">
      <c r="A12" s="77" t="s">
        <v>274</v>
      </c>
      <c r="B12" s="65" t="s">
        <v>275</v>
      </c>
      <c r="C12" s="79" t="s">
        <v>276</v>
      </c>
      <c r="D12" s="69">
        <v>132441.53057160001</v>
      </c>
      <c r="E12" s="69">
        <v>150115.18181922002</v>
      </c>
    </row>
    <row r="13" spans="1:5" x14ac:dyDescent="0.2">
      <c r="A13" s="77" t="s">
        <v>277</v>
      </c>
      <c r="B13" s="65" t="s">
        <v>278</v>
      </c>
      <c r="C13" s="79" t="s">
        <v>279</v>
      </c>
      <c r="D13" s="69">
        <v>52079.61807699997</v>
      </c>
      <c r="E13" s="69">
        <v>55547.641528000029</v>
      </c>
    </row>
    <row r="14" spans="1:5" x14ac:dyDescent="0.2">
      <c r="A14" s="77" t="s">
        <v>280</v>
      </c>
      <c r="B14" s="65" t="s">
        <v>174</v>
      </c>
      <c r="C14" s="79" t="s">
        <v>281</v>
      </c>
      <c r="D14" s="69">
        <v>0</v>
      </c>
      <c r="E14" s="69">
        <v>0</v>
      </c>
    </row>
    <row r="15" spans="1:5" x14ac:dyDescent="0.2">
      <c r="A15" s="77" t="s">
        <v>282</v>
      </c>
      <c r="B15" s="65" t="s">
        <v>283</v>
      </c>
      <c r="C15" s="78" t="s">
        <v>284</v>
      </c>
      <c r="D15" s="32">
        <v>97647.910709256932</v>
      </c>
      <c r="E15" s="32">
        <v>-96746.544055411301</v>
      </c>
    </row>
    <row r="16" spans="1:5" x14ac:dyDescent="0.2">
      <c r="A16" s="77" t="s">
        <v>285</v>
      </c>
      <c r="B16" s="65" t="s">
        <v>286</v>
      </c>
      <c r="C16" s="78" t="s">
        <v>223</v>
      </c>
      <c r="D16" s="32">
        <v>368840.2781224192</v>
      </c>
      <c r="E16" s="32">
        <v>351324.57441458607</v>
      </c>
    </row>
    <row r="17" spans="1:5" x14ac:dyDescent="0.2">
      <c r="A17" s="77">
        <v>1.6</v>
      </c>
      <c r="B17" s="65" t="s">
        <v>287</v>
      </c>
      <c r="C17" s="78" t="s">
        <v>288</v>
      </c>
      <c r="D17" s="32">
        <v>59409.54558999998</v>
      </c>
      <c r="E17" s="32">
        <v>57366.625080000005</v>
      </c>
    </row>
    <row r="18" spans="1:5" x14ac:dyDescent="0.2">
      <c r="A18" s="77">
        <v>1.7</v>
      </c>
      <c r="B18" s="65" t="s">
        <v>289</v>
      </c>
      <c r="C18" s="78" t="s">
        <v>290</v>
      </c>
      <c r="D18" s="32">
        <v>13595.908946323834</v>
      </c>
      <c r="E18" s="32">
        <v>12530.86275</v>
      </c>
    </row>
    <row r="19" spans="1:5" x14ac:dyDescent="0.2">
      <c r="A19" s="77">
        <v>1.8</v>
      </c>
      <c r="B19" s="65" t="s">
        <v>291</v>
      </c>
      <c r="C19" s="78" t="s">
        <v>292</v>
      </c>
      <c r="D19" s="32">
        <v>4702.8905100000002</v>
      </c>
      <c r="E19" s="32">
        <v>4702.8905100000002</v>
      </c>
    </row>
    <row r="20" spans="1:5" x14ac:dyDescent="0.2">
      <c r="A20" s="77">
        <v>1.9</v>
      </c>
      <c r="B20" s="65" t="s">
        <v>293</v>
      </c>
      <c r="C20" s="78" t="s">
        <v>294</v>
      </c>
      <c r="D20" s="32">
        <v>0</v>
      </c>
      <c r="E20" s="32">
        <v>0</v>
      </c>
    </row>
    <row r="21" spans="1:5" x14ac:dyDescent="0.2">
      <c r="A21" s="77" t="s">
        <v>295</v>
      </c>
      <c r="B21" s="65" t="s">
        <v>296</v>
      </c>
      <c r="C21" s="78" t="s">
        <v>233</v>
      </c>
      <c r="D21" s="32">
        <v>38419.944469757982</v>
      </c>
      <c r="E21" s="32">
        <v>25690.366374800873</v>
      </c>
    </row>
    <row r="22" spans="1:5" x14ac:dyDescent="0.2">
      <c r="A22" s="74">
        <v>2</v>
      </c>
      <c r="B22" s="75" t="s">
        <v>297</v>
      </c>
      <c r="C22" s="76" t="s">
        <v>298</v>
      </c>
      <c r="D22" s="33">
        <v>657277.47262000002</v>
      </c>
      <c r="E22" s="33">
        <v>633240.52275000035</v>
      </c>
    </row>
    <row r="23" spans="1:5" x14ac:dyDescent="0.2">
      <c r="A23" s="77">
        <v>2.1</v>
      </c>
      <c r="B23" s="65" t="s">
        <v>240</v>
      </c>
      <c r="C23" s="78" t="s">
        <v>299</v>
      </c>
      <c r="D23" s="32">
        <v>509858.60140000004</v>
      </c>
      <c r="E23" s="32">
        <v>446565.46887999994</v>
      </c>
    </row>
    <row r="24" spans="1:5" x14ac:dyDescent="0.2">
      <c r="A24" s="77" t="s">
        <v>33</v>
      </c>
      <c r="B24" s="65" t="s">
        <v>300</v>
      </c>
      <c r="C24" s="79" t="s">
        <v>301</v>
      </c>
      <c r="D24" s="69">
        <v>406271.48453000002</v>
      </c>
      <c r="E24" s="69">
        <v>350422.53968999995</v>
      </c>
    </row>
    <row r="25" spans="1:5" x14ac:dyDescent="0.2">
      <c r="A25" s="77" t="s">
        <v>36</v>
      </c>
      <c r="B25" s="65" t="s">
        <v>302</v>
      </c>
      <c r="C25" s="79" t="s">
        <v>303</v>
      </c>
      <c r="D25" s="69">
        <v>103587.11687</v>
      </c>
      <c r="E25" s="69">
        <v>96142.92919000001</v>
      </c>
    </row>
    <row r="26" spans="1:5" x14ac:dyDescent="0.2">
      <c r="A26" s="77">
        <v>2.2000000000000002</v>
      </c>
      <c r="B26" s="65" t="s">
        <v>304</v>
      </c>
      <c r="C26" s="78" t="s">
        <v>305</v>
      </c>
      <c r="D26" s="32">
        <v>15000</v>
      </c>
      <c r="E26" s="32">
        <v>61975.008370000003</v>
      </c>
    </row>
    <row r="27" spans="1:5" x14ac:dyDescent="0.2">
      <c r="A27" s="77">
        <v>2.2999999999999998</v>
      </c>
      <c r="B27" s="65" t="s">
        <v>306</v>
      </c>
      <c r="C27" s="78" t="s">
        <v>239</v>
      </c>
      <c r="D27" s="32">
        <v>103742.36483000001</v>
      </c>
      <c r="E27" s="32">
        <v>96128.469020000019</v>
      </c>
    </row>
    <row r="28" spans="1:5" x14ac:dyDescent="0.2">
      <c r="A28" s="77">
        <v>2.4</v>
      </c>
      <c r="B28" s="65" t="s">
        <v>250</v>
      </c>
      <c r="C28" s="78" t="s">
        <v>251</v>
      </c>
      <c r="D28" s="32">
        <v>0</v>
      </c>
      <c r="E28" s="32">
        <v>0</v>
      </c>
    </row>
    <row r="29" spans="1:5" x14ac:dyDescent="0.2">
      <c r="A29" s="77">
        <v>2.5</v>
      </c>
      <c r="B29" s="65" t="s">
        <v>307</v>
      </c>
      <c r="C29" s="78" t="s">
        <v>308</v>
      </c>
      <c r="D29" s="32">
        <v>0</v>
      </c>
      <c r="E29" s="32">
        <v>0</v>
      </c>
    </row>
    <row r="30" spans="1:5" x14ac:dyDescent="0.2">
      <c r="A30" s="77">
        <v>2.6</v>
      </c>
      <c r="B30" s="65" t="s">
        <v>309</v>
      </c>
      <c r="C30" s="78" t="s">
        <v>310</v>
      </c>
      <c r="D30" s="32">
        <v>0</v>
      </c>
      <c r="E30" s="32">
        <v>0</v>
      </c>
    </row>
    <row r="31" spans="1:5" x14ac:dyDescent="0.2">
      <c r="A31" s="77">
        <v>2.7</v>
      </c>
      <c r="B31" s="65" t="s">
        <v>311</v>
      </c>
      <c r="C31" s="78" t="s">
        <v>312</v>
      </c>
      <c r="D31" s="32">
        <v>17000</v>
      </c>
      <c r="E31" s="32">
        <v>18699.553500000002</v>
      </c>
    </row>
    <row r="32" spans="1:5" x14ac:dyDescent="0.2">
      <c r="A32" s="77">
        <v>2.8</v>
      </c>
      <c r="B32" s="65" t="s">
        <v>313</v>
      </c>
      <c r="C32" s="78" t="s">
        <v>253</v>
      </c>
      <c r="D32" s="32">
        <v>11676.50639000001</v>
      </c>
      <c r="E32" s="32">
        <v>9872.0229800003199</v>
      </c>
    </row>
    <row r="33" spans="1:5" x14ac:dyDescent="0.2">
      <c r="A33" s="74">
        <v>3</v>
      </c>
      <c r="B33" s="75" t="s">
        <v>314</v>
      </c>
      <c r="C33" s="76" t="s">
        <v>315</v>
      </c>
      <c r="D33" s="33">
        <v>87952.630492750948</v>
      </c>
      <c r="E33" s="33">
        <v>67053.376256386313</v>
      </c>
    </row>
    <row r="34" spans="1:5" x14ac:dyDescent="0.2">
      <c r="A34" s="77">
        <v>3.1</v>
      </c>
      <c r="B34" s="65" t="s">
        <v>316</v>
      </c>
      <c r="C34" s="78" t="s">
        <v>317</v>
      </c>
      <c r="D34" s="32">
        <v>125686.35567999998</v>
      </c>
      <c r="E34" s="32">
        <v>125686.35567999998</v>
      </c>
    </row>
    <row r="35" spans="1:5" x14ac:dyDescent="0.2">
      <c r="A35" s="77">
        <v>3.2</v>
      </c>
      <c r="B35" s="65" t="s">
        <v>318</v>
      </c>
      <c r="C35" s="78" t="s">
        <v>319</v>
      </c>
      <c r="D35" s="32">
        <v>483.77004999999997</v>
      </c>
      <c r="E35" s="32">
        <v>483.77004999999997</v>
      </c>
    </row>
    <row r="36" spans="1:5" x14ac:dyDescent="0.2">
      <c r="A36" s="77">
        <v>3.3</v>
      </c>
      <c r="B36" s="65" t="s">
        <v>320</v>
      </c>
      <c r="C36" s="78" t="s">
        <v>321</v>
      </c>
      <c r="D36" s="32">
        <v>-42800.786950000082</v>
      </c>
      <c r="E36" s="32">
        <v>-64176.553070000315</v>
      </c>
    </row>
    <row r="37" spans="1:5" x14ac:dyDescent="0.2">
      <c r="A37" s="77">
        <v>3.4</v>
      </c>
      <c r="B37" s="65" t="s">
        <v>322</v>
      </c>
      <c r="C37" s="78" t="s">
        <v>323</v>
      </c>
      <c r="D37" s="32">
        <v>4583.2917127510409</v>
      </c>
      <c r="E37" s="32">
        <v>5059.8035963866369</v>
      </c>
    </row>
    <row r="38" spans="1:5" x14ac:dyDescent="0.2">
      <c r="A38" s="77" t="s">
        <v>324</v>
      </c>
      <c r="B38" s="65" t="s">
        <v>325</v>
      </c>
      <c r="C38" s="78" t="s">
        <v>326</v>
      </c>
      <c r="D38" s="32">
        <v>4334.684326942167</v>
      </c>
      <c r="E38" s="32">
        <v>4847.7262646825557</v>
      </c>
    </row>
    <row r="39" spans="1:5" x14ac:dyDescent="0.2">
      <c r="A39" s="77" t="s">
        <v>327</v>
      </c>
      <c r="B39" s="65" t="s">
        <v>328</v>
      </c>
      <c r="C39" s="78" t="s">
        <v>329</v>
      </c>
      <c r="D39" s="32">
        <v>248.60738580887352</v>
      </c>
      <c r="E39" s="32">
        <v>212.07733170408164</v>
      </c>
    </row>
    <row r="40" spans="1:5" x14ac:dyDescent="0.2">
      <c r="A40" s="77" t="s">
        <v>330</v>
      </c>
      <c r="B40" s="65" t="s">
        <v>331</v>
      </c>
      <c r="C40" s="78" t="s">
        <v>332</v>
      </c>
      <c r="D40" s="32">
        <v>0</v>
      </c>
      <c r="E40" s="32">
        <v>0</v>
      </c>
    </row>
    <row r="41" spans="1:5" x14ac:dyDescent="0.2">
      <c r="A41" s="80">
        <v>4</v>
      </c>
      <c r="B41" s="81" t="s">
        <v>333</v>
      </c>
      <c r="C41" s="76" t="s">
        <v>334</v>
      </c>
      <c r="D41" s="82">
        <v>745230.10311275092</v>
      </c>
      <c r="E41" s="82">
        <v>700293.89900638664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C6" sqref="C6"/>
    </sheetView>
  </sheetViews>
  <sheetFormatPr defaultRowHeight="12.75" x14ac:dyDescent="0.2"/>
  <cols>
    <col min="1" max="1" width="6.42578125" style="16" customWidth="1"/>
    <col min="2" max="2" width="19.5703125" style="16" hidden="1" customWidth="1"/>
    <col min="3" max="3" width="72.42578125" style="16" customWidth="1"/>
    <col min="4" max="4" width="13.42578125" style="16" customWidth="1"/>
    <col min="5" max="5" width="15.85546875" style="16" customWidth="1"/>
    <col min="6" max="16384" width="9.140625" style="16"/>
  </cols>
  <sheetData>
    <row r="1" spans="1:5" x14ac:dyDescent="0.2">
      <c r="A1" s="131" t="s">
        <v>335</v>
      </c>
      <c r="B1" s="131"/>
      <c r="C1" s="131"/>
      <c r="D1" s="131"/>
      <c r="E1" s="131"/>
    </row>
    <row r="2" spans="1:5" x14ac:dyDescent="0.2">
      <c r="A2" s="58"/>
      <c r="B2" s="58"/>
      <c r="C2" s="58"/>
      <c r="D2" s="132" t="s">
        <v>1</v>
      </c>
      <c r="E2" s="132"/>
    </row>
    <row r="3" spans="1:5" ht="25.5" x14ac:dyDescent="0.2">
      <c r="A3" s="44"/>
      <c r="B3" s="29" t="s">
        <v>2</v>
      </c>
      <c r="C3" s="129" t="s">
        <v>336</v>
      </c>
      <c r="D3" s="60" t="s">
        <v>105</v>
      </c>
      <c r="E3" s="60" t="s">
        <v>106</v>
      </c>
    </row>
    <row r="4" spans="1:5" hidden="1" x14ac:dyDescent="0.2">
      <c r="A4" s="44"/>
      <c r="B4" s="44"/>
      <c r="C4" s="44"/>
      <c r="D4" s="61" t="s">
        <v>337</v>
      </c>
      <c r="E4" s="61" t="s">
        <v>338</v>
      </c>
    </row>
    <row r="5" spans="1:5" x14ac:dyDescent="0.2">
      <c r="A5" s="26">
        <v>1</v>
      </c>
      <c r="B5" s="23" t="s">
        <v>339</v>
      </c>
      <c r="C5" s="27" t="s">
        <v>340</v>
      </c>
      <c r="D5" s="33">
        <v>60377.97489000002</v>
      </c>
      <c r="E5" s="33">
        <v>34108.396029999945</v>
      </c>
    </row>
    <row r="6" spans="1:5" x14ac:dyDescent="0.2">
      <c r="A6" s="29">
        <v>1.1000000000000001</v>
      </c>
      <c r="B6" s="65" t="s">
        <v>222</v>
      </c>
      <c r="C6" s="31" t="s">
        <v>270</v>
      </c>
      <c r="D6" s="32">
        <v>55275.429410000084</v>
      </c>
      <c r="E6" s="32">
        <v>31247.644229999951</v>
      </c>
    </row>
    <row r="7" spans="1:5" x14ac:dyDescent="0.2">
      <c r="A7" s="29">
        <v>1.2</v>
      </c>
      <c r="B7" s="30" t="s">
        <v>341</v>
      </c>
      <c r="C7" s="10" t="s">
        <v>342</v>
      </c>
      <c r="D7" s="32">
        <v>226.32224999993434</v>
      </c>
      <c r="E7" s="32">
        <v>193.89552</v>
      </c>
    </row>
    <row r="8" spans="1:5" x14ac:dyDescent="0.2">
      <c r="A8" s="29">
        <v>1.3</v>
      </c>
      <c r="B8" s="30" t="s">
        <v>343</v>
      </c>
      <c r="C8" s="10" t="s">
        <v>344</v>
      </c>
      <c r="D8" s="32">
        <v>1668.27943</v>
      </c>
      <c r="E8" s="32">
        <v>1510.53024</v>
      </c>
    </row>
    <row r="9" spans="1:5" x14ac:dyDescent="0.2">
      <c r="A9" s="29">
        <v>1.4</v>
      </c>
      <c r="B9" s="30" t="s">
        <v>345</v>
      </c>
      <c r="C9" s="31" t="s">
        <v>346</v>
      </c>
      <c r="D9" s="32">
        <v>2725.2302199999995</v>
      </c>
      <c r="E9" s="32">
        <v>1040.7256199999999</v>
      </c>
    </row>
    <row r="10" spans="1:5" x14ac:dyDescent="0.2">
      <c r="A10" s="29">
        <v>1.5</v>
      </c>
      <c r="B10" s="30" t="s">
        <v>347</v>
      </c>
      <c r="C10" s="31" t="s">
        <v>348</v>
      </c>
      <c r="D10" s="32">
        <v>482.71358000000004</v>
      </c>
      <c r="E10" s="32">
        <v>115.60042</v>
      </c>
    </row>
    <row r="11" spans="1:5" x14ac:dyDescent="0.2">
      <c r="A11" s="84">
        <v>2</v>
      </c>
      <c r="B11" s="85" t="s">
        <v>349</v>
      </c>
      <c r="C11" s="86" t="s">
        <v>350</v>
      </c>
      <c r="D11" s="33">
        <v>-25515.242199999993</v>
      </c>
      <c r="E11" s="33">
        <v>-16557.039359999988</v>
      </c>
    </row>
    <row r="12" spans="1:5" x14ac:dyDescent="0.2">
      <c r="A12" s="87">
        <v>2.1</v>
      </c>
      <c r="B12" s="17" t="s">
        <v>351</v>
      </c>
      <c r="C12" s="88" t="s">
        <v>352</v>
      </c>
      <c r="D12" s="32">
        <v>-18330.56576999999</v>
      </c>
      <c r="E12" s="32">
        <v>-11198.556689999987</v>
      </c>
    </row>
    <row r="13" spans="1:5" x14ac:dyDescent="0.2">
      <c r="A13" s="87">
        <v>2.2000000000000002</v>
      </c>
      <c r="B13" s="17" t="s">
        <v>353</v>
      </c>
      <c r="C13" s="78" t="s">
        <v>354</v>
      </c>
      <c r="D13" s="32">
        <v>-2226.0046400000001</v>
      </c>
      <c r="E13" s="32">
        <v>-1944.7233100000001</v>
      </c>
    </row>
    <row r="14" spans="1:5" x14ac:dyDescent="0.2">
      <c r="A14" s="87">
        <v>2.2999999999999998</v>
      </c>
      <c r="B14" s="17" t="s">
        <v>355</v>
      </c>
      <c r="C14" s="88" t="s">
        <v>356</v>
      </c>
      <c r="D14" s="32">
        <v>-4170.9487800000006</v>
      </c>
      <c r="E14" s="32">
        <v>-2657.5120999999995</v>
      </c>
    </row>
    <row r="15" spans="1:5" x14ac:dyDescent="0.2">
      <c r="A15" s="87">
        <v>2.4</v>
      </c>
      <c r="B15" s="17" t="s">
        <v>357</v>
      </c>
      <c r="C15" s="88" t="s">
        <v>358</v>
      </c>
      <c r="D15" s="32">
        <v>0</v>
      </c>
      <c r="E15" s="32">
        <v>0</v>
      </c>
    </row>
    <row r="16" spans="1:5" x14ac:dyDescent="0.2">
      <c r="A16" s="87">
        <v>2.5</v>
      </c>
      <c r="B16" s="17"/>
      <c r="C16" s="88" t="s">
        <v>361</v>
      </c>
      <c r="D16" s="32">
        <v>0</v>
      </c>
      <c r="E16" s="32">
        <v>0</v>
      </c>
    </row>
    <row r="17" spans="1:5" x14ac:dyDescent="0.2">
      <c r="A17" s="87">
        <v>2.6</v>
      </c>
      <c r="B17" s="17" t="s">
        <v>360</v>
      </c>
      <c r="C17" s="78" t="s">
        <v>359</v>
      </c>
      <c r="D17" s="32">
        <v>-787.72300999999993</v>
      </c>
      <c r="E17" s="32">
        <v>-756.2472600000001</v>
      </c>
    </row>
    <row r="18" spans="1:5" x14ac:dyDescent="0.2">
      <c r="A18" s="87">
        <v>2.7</v>
      </c>
      <c r="B18" s="17" t="s">
        <v>362</v>
      </c>
      <c r="C18" s="88" t="s">
        <v>363</v>
      </c>
      <c r="D18" s="32">
        <v>0</v>
      </c>
      <c r="E18" s="32">
        <v>0</v>
      </c>
    </row>
    <row r="19" spans="1:5" x14ac:dyDescent="0.2">
      <c r="A19" s="26">
        <v>3</v>
      </c>
      <c r="B19" s="23" t="s">
        <v>364</v>
      </c>
      <c r="C19" s="27" t="s">
        <v>365</v>
      </c>
      <c r="D19" s="33">
        <v>34862.732690000026</v>
      </c>
      <c r="E19" s="33">
        <v>17551.356669999957</v>
      </c>
    </row>
    <row r="20" spans="1:5" x14ac:dyDescent="0.2">
      <c r="A20" s="26">
        <v>4</v>
      </c>
      <c r="B20" s="23" t="s">
        <v>366</v>
      </c>
      <c r="C20" s="27" t="s">
        <v>367</v>
      </c>
      <c r="D20" s="33">
        <v>64482.116899999972</v>
      </c>
      <c r="E20" s="33">
        <v>14270.612330000346</v>
      </c>
    </row>
    <row r="21" spans="1:5" x14ac:dyDescent="0.2">
      <c r="A21" s="29">
        <v>4.0999999999999996</v>
      </c>
      <c r="B21" s="30" t="s">
        <v>368</v>
      </c>
      <c r="C21" s="31" t="s">
        <v>369</v>
      </c>
      <c r="D21" s="32">
        <v>12262.006299999988</v>
      </c>
      <c r="E21" s="32">
        <v>9820.385600000036</v>
      </c>
    </row>
    <row r="22" spans="1:5" x14ac:dyDescent="0.2">
      <c r="A22" s="29">
        <v>4.2</v>
      </c>
      <c r="B22" s="30" t="s">
        <v>370</v>
      </c>
      <c r="C22" s="10" t="s">
        <v>371</v>
      </c>
      <c r="D22" s="32">
        <v>3217.0917499999919</v>
      </c>
      <c r="E22" s="32">
        <v>3432.4713900003103</v>
      </c>
    </row>
    <row r="23" spans="1:5" x14ac:dyDescent="0.2">
      <c r="A23" s="29">
        <v>4.3</v>
      </c>
      <c r="B23" s="30" t="s">
        <v>372</v>
      </c>
      <c r="C23" s="10" t="s">
        <v>373</v>
      </c>
      <c r="D23" s="32">
        <v>-31.895369999999996</v>
      </c>
      <c r="E23" s="32">
        <v>0</v>
      </c>
    </row>
    <row r="24" spans="1:5" x14ac:dyDescent="0.2">
      <c r="A24" s="29">
        <v>4.4000000000000004</v>
      </c>
      <c r="B24" s="30" t="s">
        <v>374</v>
      </c>
      <c r="C24" s="31" t="s">
        <v>375</v>
      </c>
      <c r="D24" s="32">
        <v>49034.914219999991</v>
      </c>
      <c r="E24" s="32">
        <v>1017.7553399999998</v>
      </c>
    </row>
    <row r="25" spans="1:5" x14ac:dyDescent="0.2">
      <c r="A25" s="26">
        <v>5</v>
      </c>
      <c r="B25" s="23" t="s">
        <v>376</v>
      </c>
      <c r="C25" s="27" t="s">
        <v>377</v>
      </c>
      <c r="D25" s="33">
        <v>-44022.05276000002</v>
      </c>
      <c r="E25" s="33">
        <v>-43063.392329999981</v>
      </c>
    </row>
    <row r="26" spans="1:5" x14ac:dyDescent="0.2">
      <c r="A26" s="29">
        <v>5.0999999999999996</v>
      </c>
      <c r="B26" s="30" t="s">
        <v>378</v>
      </c>
      <c r="C26" s="31" t="s">
        <v>379</v>
      </c>
      <c r="D26" s="32">
        <v>-19394.463690000019</v>
      </c>
      <c r="E26" s="32">
        <v>-22582.844189999996</v>
      </c>
    </row>
    <row r="27" spans="1:5" x14ac:dyDescent="0.2">
      <c r="A27" s="29">
        <v>5.2</v>
      </c>
      <c r="B27" s="30" t="s">
        <v>380</v>
      </c>
      <c r="C27" s="31" t="s">
        <v>381</v>
      </c>
      <c r="D27" s="32">
        <v>-5726.5975600000011</v>
      </c>
      <c r="E27" s="32">
        <v>-5128.6534800000027</v>
      </c>
    </row>
    <row r="28" spans="1:5" x14ac:dyDescent="0.2">
      <c r="A28" s="29">
        <v>5.3</v>
      </c>
      <c r="B28" s="30" t="s">
        <v>382</v>
      </c>
      <c r="C28" s="31" t="s">
        <v>383</v>
      </c>
      <c r="D28" s="32">
        <v>-3238.6334100000013</v>
      </c>
      <c r="E28" s="32">
        <v>-2815.1093699999983</v>
      </c>
    </row>
    <row r="29" spans="1:5" x14ac:dyDescent="0.2">
      <c r="A29" s="29">
        <v>5.4</v>
      </c>
      <c r="B29" s="30" t="s">
        <v>384</v>
      </c>
      <c r="C29" s="31" t="s">
        <v>385</v>
      </c>
      <c r="D29" s="32">
        <v>-15662.358099999994</v>
      </c>
      <c r="E29" s="32">
        <v>-12536.785289999983</v>
      </c>
    </row>
    <row r="30" spans="1:5" x14ac:dyDescent="0.2">
      <c r="A30" s="26">
        <v>6</v>
      </c>
      <c r="B30" s="65" t="s">
        <v>283</v>
      </c>
      <c r="C30" s="27" t="s">
        <v>386</v>
      </c>
      <c r="D30" s="33">
        <v>-33947.030710000006</v>
      </c>
      <c r="E30" s="33">
        <v>14056.942150000032</v>
      </c>
    </row>
    <row r="31" spans="1:5" x14ac:dyDescent="0.2">
      <c r="A31" s="26">
        <v>7</v>
      </c>
      <c r="B31" s="23" t="s">
        <v>387</v>
      </c>
      <c r="C31" s="27" t="s">
        <v>388</v>
      </c>
      <c r="D31" s="33">
        <v>21375.766119999971</v>
      </c>
      <c r="E31" s="33">
        <v>2815.518820000354</v>
      </c>
    </row>
    <row r="32" spans="1:5" x14ac:dyDescent="0.2">
      <c r="A32" s="26">
        <v>8</v>
      </c>
      <c r="B32" s="30" t="s">
        <v>389</v>
      </c>
      <c r="C32" s="31" t="s">
        <v>390</v>
      </c>
      <c r="D32" s="32">
        <v>0</v>
      </c>
      <c r="E32" s="32">
        <v>0</v>
      </c>
    </row>
    <row r="33" spans="1:5" x14ac:dyDescent="0.2">
      <c r="A33" s="26">
        <v>9</v>
      </c>
      <c r="B33" s="23" t="s">
        <v>391</v>
      </c>
      <c r="C33" s="27" t="s">
        <v>392</v>
      </c>
      <c r="D33" s="33">
        <v>21375.766119999971</v>
      </c>
      <c r="E33" s="33">
        <v>2815.518820000354</v>
      </c>
    </row>
  </sheetData>
  <mergeCells count="2">
    <mergeCell ref="A1:E1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topLeftCell="B1" zoomScaleNormal="100" zoomScaleSheetLayoutView="100" workbookViewId="0">
      <selection activeCell="B1" sqref="B1"/>
    </sheetView>
  </sheetViews>
  <sheetFormatPr defaultColWidth="9.140625" defaultRowHeight="12.75" x14ac:dyDescent="0.2"/>
  <cols>
    <col min="1" max="1" width="33.7109375" style="101" hidden="1" customWidth="1"/>
    <col min="2" max="2" width="41.140625" style="100" customWidth="1"/>
    <col min="3" max="3" width="25.5703125" style="101" customWidth="1"/>
    <col min="4" max="4" width="17.140625" style="100" customWidth="1"/>
    <col min="5" max="5" width="13.7109375" style="100" customWidth="1"/>
    <col min="6" max="16384" width="9.140625" style="100"/>
  </cols>
  <sheetData>
    <row r="1" spans="1:5" x14ac:dyDescent="0.2">
      <c r="A1" s="99"/>
      <c r="B1" s="99" t="s">
        <v>439</v>
      </c>
      <c r="C1" s="99"/>
      <c r="D1" s="99"/>
    </row>
    <row r="3" spans="1:5" x14ac:dyDescent="0.2">
      <c r="B3" s="102"/>
      <c r="D3" s="103" t="s">
        <v>440</v>
      </c>
      <c r="E3" s="104"/>
    </row>
    <row r="4" spans="1:5" x14ac:dyDescent="0.2">
      <c r="A4" s="105" t="s">
        <v>441</v>
      </c>
      <c r="B4" s="145" t="s">
        <v>442</v>
      </c>
      <c r="C4" s="146"/>
      <c r="D4" s="106">
        <v>61993.572659999976</v>
      </c>
    </row>
    <row r="5" spans="1:5" x14ac:dyDescent="0.2">
      <c r="A5" s="105" t="s">
        <v>443</v>
      </c>
      <c r="B5" s="140" t="s">
        <v>444</v>
      </c>
      <c r="C5" s="141"/>
      <c r="D5" s="107">
        <v>125686.35567999998</v>
      </c>
    </row>
    <row r="6" spans="1:5" x14ac:dyDescent="0.2">
      <c r="A6" s="105" t="s">
        <v>445</v>
      </c>
      <c r="B6" s="140" t="s">
        <v>446</v>
      </c>
      <c r="C6" s="141"/>
      <c r="D6" s="107">
        <v>0</v>
      </c>
    </row>
    <row r="7" spans="1:5" x14ac:dyDescent="0.2">
      <c r="A7" s="105" t="s">
        <v>447</v>
      </c>
      <c r="B7" s="140" t="s">
        <v>448</v>
      </c>
      <c r="C7" s="141"/>
      <c r="D7" s="107">
        <v>483.77004999999997</v>
      </c>
    </row>
    <row r="8" spans="1:5" x14ac:dyDescent="0.2">
      <c r="A8" s="108" t="s">
        <v>449</v>
      </c>
      <c r="B8" s="140" t="s">
        <v>450</v>
      </c>
      <c r="C8" s="141"/>
      <c r="D8" s="109">
        <v>-64176.553070000009</v>
      </c>
    </row>
    <row r="9" spans="1:5" x14ac:dyDescent="0.2">
      <c r="A9" s="108" t="s">
        <v>451</v>
      </c>
      <c r="B9" s="143" t="s">
        <v>452</v>
      </c>
      <c r="C9" s="144"/>
      <c r="D9" s="109">
        <v>-64176.553070000009</v>
      </c>
    </row>
    <row r="10" spans="1:5" x14ac:dyDescent="0.2">
      <c r="A10" s="108" t="s">
        <v>453</v>
      </c>
      <c r="B10" s="143" t="s">
        <v>454</v>
      </c>
      <c r="C10" s="144"/>
      <c r="D10" s="109">
        <v>0</v>
      </c>
    </row>
    <row r="11" spans="1:5" x14ac:dyDescent="0.2">
      <c r="A11" s="108" t="s">
        <v>455</v>
      </c>
      <c r="B11" s="143" t="s">
        <v>456</v>
      </c>
      <c r="C11" s="144"/>
      <c r="D11" s="109">
        <v>0</v>
      </c>
    </row>
    <row r="12" spans="1:5" x14ac:dyDescent="0.2">
      <c r="A12" s="110" t="s">
        <v>401</v>
      </c>
      <c r="B12" s="111" t="s">
        <v>457</v>
      </c>
      <c r="C12" s="112"/>
      <c r="D12" s="107">
        <v>0</v>
      </c>
    </row>
    <row r="13" spans="1:5" x14ac:dyDescent="0.2">
      <c r="A13" s="108" t="s">
        <v>458</v>
      </c>
      <c r="B13" s="145" t="s">
        <v>459</v>
      </c>
      <c r="C13" s="146"/>
      <c r="D13" s="113">
        <v>18298.799456323835</v>
      </c>
    </row>
    <row r="14" spans="1:5" x14ac:dyDescent="0.2">
      <c r="A14" s="108" t="s">
        <v>460</v>
      </c>
      <c r="B14" s="140" t="s">
        <v>461</v>
      </c>
      <c r="C14" s="141"/>
      <c r="D14" s="109">
        <v>13595.908946323834</v>
      </c>
    </row>
    <row r="15" spans="1:5" x14ac:dyDescent="0.2">
      <c r="A15" s="110" t="s">
        <v>462</v>
      </c>
      <c r="B15" s="140" t="s">
        <v>463</v>
      </c>
      <c r="C15" s="141"/>
      <c r="D15" s="107">
        <v>4702.8905100000002</v>
      </c>
    </row>
    <row r="16" spans="1:5" x14ac:dyDescent="0.2">
      <c r="A16" s="105" t="s">
        <v>464</v>
      </c>
      <c r="B16" s="145" t="s">
        <v>465</v>
      </c>
      <c r="C16" s="146"/>
      <c r="D16" s="113">
        <v>43694.773203676144</v>
      </c>
    </row>
    <row r="17" spans="1:4" x14ac:dyDescent="0.2">
      <c r="A17" s="108" t="s">
        <v>466</v>
      </c>
      <c r="B17" s="138" t="s">
        <v>467</v>
      </c>
      <c r="C17" s="138"/>
      <c r="D17" s="113">
        <v>39559.057832750972</v>
      </c>
    </row>
    <row r="18" spans="1:4" x14ac:dyDescent="0.2">
      <c r="A18" s="108" t="s">
        <v>468</v>
      </c>
      <c r="B18" s="139" t="s">
        <v>469</v>
      </c>
      <c r="C18" s="139"/>
      <c r="D18" s="109">
        <v>21375.766119999927</v>
      </c>
    </row>
    <row r="19" spans="1:4" x14ac:dyDescent="0.2">
      <c r="A19" s="108" t="s">
        <v>470</v>
      </c>
      <c r="B19" s="139" t="s">
        <v>471</v>
      </c>
      <c r="C19" s="139"/>
      <c r="D19" s="109">
        <v>4583.2917127510409</v>
      </c>
    </row>
    <row r="20" spans="1:4" x14ac:dyDescent="0.2">
      <c r="A20" s="108" t="s">
        <v>472</v>
      </c>
      <c r="B20" s="140" t="s">
        <v>473</v>
      </c>
      <c r="C20" s="141"/>
      <c r="D20" s="109">
        <v>13600</v>
      </c>
    </row>
    <row r="21" spans="1:4" x14ac:dyDescent="0.2">
      <c r="A21" s="105" t="s">
        <v>474</v>
      </c>
      <c r="B21" s="142" t="s">
        <v>475</v>
      </c>
      <c r="C21" s="142"/>
      <c r="D21" s="107">
        <v>0</v>
      </c>
    </row>
    <row r="22" spans="1:4" x14ac:dyDescent="0.2">
      <c r="A22" s="105" t="s">
        <v>476</v>
      </c>
      <c r="B22" s="142" t="s">
        <v>477</v>
      </c>
      <c r="C22" s="142"/>
      <c r="D22" s="107">
        <v>13600</v>
      </c>
    </row>
    <row r="23" spans="1:4" x14ac:dyDescent="0.2">
      <c r="A23" s="110" t="s">
        <v>478</v>
      </c>
      <c r="B23" s="133" t="s">
        <v>479</v>
      </c>
      <c r="C23" s="134"/>
      <c r="D23" s="107">
        <v>0</v>
      </c>
    </row>
    <row r="24" spans="1:4" x14ac:dyDescent="0.2">
      <c r="A24" s="108" t="s">
        <v>480</v>
      </c>
      <c r="B24" s="138" t="s">
        <v>481</v>
      </c>
      <c r="C24" s="138"/>
      <c r="D24" s="113">
        <v>83253.831036427116</v>
      </c>
    </row>
    <row r="25" spans="1:4" x14ac:dyDescent="0.2">
      <c r="A25" s="108" t="s">
        <v>482</v>
      </c>
      <c r="B25" s="138" t="s">
        <v>483</v>
      </c>
      <c r="C25" s="138"/>
      <c r="D25" s="113">
        <v>988.26233999999999</v>
      </c>
    </row>
    <row r="26" spans="1:4" x14ac:dyDescent="0.2">
      <c r="A26" s="108" t="s">
        <v>484</v>
      </c>
      <c r="B26" s="139" t="s">
        <v>485</v>
      </c>
      <c r="C26" s="139"/>
      <c r="D26" s="109">
        <v>300</v>
      </c>
    </row>
    <row r="27" spans="1:4" x14ac:dyDescent="0.2">
      <c r="A27" s="108" t="s">
        <v>486</v>
      </c>
      <c r="B27" s="139" t="s">
        <v>487</v>
      </c>
      <c r="C27" s="139"/>
      <c r="D27" s="109">
        <v>688.26233999999999</v>
      </c>
    </row>
    <row r="28" spans="1:4" x14ac:dyDescent="0.2">
      <c r="A28" s="108" t="s">
        <v>488</v>
      </c>
      <c r="B28" s="138" t="s">
        <v>489</v>
      </c>
      <c r="C28" s="138"/>
      <c r="D28" s="113">
        <v>82265.568696427115</v>
      </c>
    </row>
    <row r="29" spans="1:4" x14ac:dyDescent="0.2">
      <c r="A29" s="108" t="s">
        <v>490</v>
      </c>
      <c r="B29" s="138" t="s">
        <v>491</v>
      </c>
      <c r="C29" s="138"/>
      <c r="D29" s="113">
        <f>SUM(D30:D36)</f>
        <v>522205.41312366677</v>
      </c>
    </row>
    <row r="30" spans="1:4" x14ac:dyDescent="0.2">
      <c r="A30" s="108" t="s">
        <v>492</v>
      </c>
      <c r="B30" s="135" t="s">
        <v>493</v>
      </c>
      <c r="C30" s="135"/>
      <c r="D30" s="109">
        <v>0</v>
      </c>
    </row>
    <row r="31" spans="1:4" x14ac:dyDescent="0.2">
      <c r="A31" s="110" t="s">
        <v>494</v>
      </c>
      <c r="B31" s="133" t="s">
        <v>495</v>
      </c>
      <c r="C31" s="134"/>
      <c r="D31" s="114">
        <v>0</v>
      </c>
    </row>
    <row r="32" spans="1:4" x14ac:dyDescent="0.2">
      <c r="A32" s="110" t="s">
        <v>496</v>
      </c>
      <c r="B32" s="133" t="s">
        <v>497</v>
      </c>
      <c r="C32" s="134"/>
      <c r="D32" s="114">
        <v>14806.675086000001</v>
      </c>
    </row>
    <row r="33" spans="1:5" x14ac:dyDescent="0.2">
      <c r="A33" s="110" t="s">
        <v>498</v>
      </c>
      <c r="B33" s="133" t="s">
        <v>499</v>
      </c>
      <c r="C33" s="134"/>
      <c r="D33" s="114">
        <v>15787.200159999999</v>
      </c>
    </row>
    <row r="34" spans="1:5" x14ac:dyDescent="0.2">
      <c r="A34" s="110" t="s">
        <v>500</v>
      </c>
      <c r="B34" s="133" t="s">
        <v>501</v>
      </c>
      <c r="C34" s="134"/>
      <c r="D34" s="114">
        <v>0</v>
      </c>
    </row>
    <row r="35" spans="1:5" x14ac:dyDescent="0.2">
      <c r="A35" s="110" t="s">
        <v>502</v>
      </c>
      <c r="B35" s="133" t="s">
        <v>503</v>
      </c>
      <c r="C35" s="134"/>
      <c r="D35" s="114">
        <v>430012.31886556919</v>
      </c>
    </row>
    <row r="36" spans="1:5" x14ac:dyDescent="0.2">
      <c r="A36" s="105" t="s">
        <v>504</v>
      </c>
      <c r="B36" s="135" t="s">
        <v>505</v>
      </c>
      <c r="C36" s="135"/>
      <c r="D36" s="114">
        <v>61599.219012097572</v>
      </c>
    </row>
    <row r="37" spans="1:5" ht="28.5" customHeight="1" x14ac:dyDescent="0.2">
      <c r="A37" s="136" t="s">
        <v>506</v>
      </c>
      <c r="B37" s="136"/>
      <c r="C37" s="136"/>
      <c r="D37" s="136"/>
    </row>
    <row r="38" spans="1:5" ht="18" customHeight="1" x14ac:dyDescent="0.2">
      <c r="A38" s="137" t="s">
        <v>419</v>
      </c>
      <c r="B38" s="137"/>
      <c r="C38" s="137"/>
      <c r="D38" s="137"/>
      <c r="E38" s="137"/>
    </row>
    <row r="39" spans="1:5" ht="51" x14ac:dyDescent="0.2">
      <c r="A39" s="115" t="s">
        <v>507</v>
      </c>
      <c r="B39" s="116" t="s">
        <v>508</v>
      </c>
      <c r="C39" s="117" t="s">
        <v>509</v>
      </c>
      <c r="D39" s="118" t="s">
        <v>510</v>
      </c>
      <c r="E39" s="118" t="s">
        <v>511</v>
      </c>
    </row>
    <row r="40" spans="1:5" s="124" customFormat="1" ht="38.25" x14ac:dyDescent="0.2">
      <c r="A40" s="119" t="s">
        <v>512</v>
      </c>
      <c r="B40" s="120" t="s">
        <v>513</v>
      </c>
      <c r="C40" s="121" t="s">
        <v>514</v>
      </c>
      <c r="D40" s="122" t="s">
        <v>515</v>
      </c>
      <c r="E40" s="123">
        <f>D16/D29</f>
        <v>8.3673535558177956E-2</v>
      </c>
    </row>
    <row r="41" spans="1:5" s="124" customFormat="1" ht="38.25" x14ac:dyDescent="0.2">
      <c r="A41" s="119" t="s">
        <v>516</v>
      </c>
      <c r="B41" s="125" t="s">
        <v>517</v>
      </c>
      <c r="C41" s="121" t="s">
        <v>518</v>
      </c>
      <c r="D41" s="122" t="s">
        <v>519</v>
      </c>
      <c r="E41" s="123">
        <f>D28/D29</f>
        <v>0.15753488307281349</v>
      </c>
    </row>
    <row r="42" spans="1:5" s="124" customFormat="1" x14ac:dyDescent="0.2">
      <c r="A42" s="126" t="s">
        <v>520</v>
      </c>
      <c r="B42" s="125" t="s">
        <v>521</v>
      </c>
      <c r="C42" s="127" t="s">
        <v>515</v>
      </c>
      <c r="D42" s="122" t="s">
        <v>522</v>
      </c>
      <c r="E42" s="123">
        <v>5.7799999999999997E-2</v>
      </c>
    </row>
    <row r="43" spans="1:5" x14ac:dyDescent="0.2">
      <c r="D43" s="128"/>
    </row>
  </sheetData>
  <sheetProtection formatColumns="0" formatRows="0"/>
  <mergeCells count="34">
    <mergeCell ref="B16:C16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5:C35"/>
    <mergeCell ref="B36:C36"/>
    <mergeCell ref="A37:D37"/>
    <mergeCell ref="A38:E38"/>
    <mergeCell ref="B29:C29"/>
    <mergeCell ref="B30:C30"/>
    <mergeCell ref="B31:C31"/>
    <mergeCell ref="B32:C32"/>
    <mergeCell ref="B33:C33"/>
    <mergeCell ref="B34:C34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C7DF3DF-B057-4751-959C-39CE333AF357}">
            <xm:f>IF(ROUND(D5,5)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" id="{124F9850-EF8C-411C-B1C1-042046581D6A}">
            <xm:f>IF(ROUND(D6,5)=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" id="{67E1D446-2069-4E4E-A434-525462CCDC1E}">
            <xm:f>IF(ROUND('C:\Users\zaur.hajili\Documents\Disclosure-IT-TexnikiShertler\[PRD v03 XXXXmMMYYY (10).xlsm]A18'!#REF!,5) = ROUND(D22,5),0,1)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20" zoomScaleNormal="100" workbookViewId="0">
      <selection activeCell="F22" sqref="F22"/>
    </sheetView>
  </sheetViews>
  <sheetFormatPr defaultRowHeight="12.75" x14ac:dyDescent="0.2"/>
  <cols>
    <col min="1" max="1" width="4.85546875" style="19" bestFit="1" customWidth="1"/>
    <col min="2" max="2" width="18.42578125" style="19" hidden="1" customWidth="1"/>
    <col min="3" max="3" width="83.28515625" style="20" customWidth="1"/>
    <col min="4" max="5" width="13.7109375" style="21" customWidth="1"/>
    <col min="6" max="16384" width="9.140625" style="16"/>
  </cols>
  <sheetData>
    <row r="1" spans="1:5" x14ac:dyDescent="0.2">
      <c r="A1" s="147" t="s">
        <v>0</v>
      </c>
      <c r="B1" s="147"/>
      <c r="C1" s="147"/>
      <c r="D1" s="147"/>
      <c r="E1" s="147"/>
    </row>
    <row r="2" spans="1:5" x14ac:dyDescent="0.2">
      <c r="A2" s="1"/>
      <c r="B2" s="1"/>
      <c r="C2" s="2"/>
      <c r="D2" s="3"/>
      <c r="E2" s="4" t="s">
        <v>1</v>
      </c>
    </row>
    <row r="3" spans="1:5" ht="38.25" x14ac:dyDescent="0.2">
      <c r="A3" s="5"/>
      <c r="B3" s="5" t="s">
        <v>2</v>
      </c>
      <c r="C3" s="129" t="s">
        <v>3</v>
      </c>
      <c r="D3" s="6" t="s">
        <v>105</v>
      </c>
      <c r="E3" s="6" t="s">
        <v>106</v>
      </c>
    </row>
    <row r="4" spans="1:5" hidden="1" x14ac:dyDescent="0.2">
      <c r="A4" s="5"/>
      <c r="B4" s="5"/>
      <c r="C4" s="18"/>
      <c r="D4" s="6" t="s">
        <v>4</v>
      </c>
      <c r="E4" s="6" t="s">
        <v>5</v>
      </c>
    </row>
    <row r="5" spans="1:5" x14ac:dyDescent="0.2">
      <c r="A5" s="7">
        <v>1</v>
      </c>
      <c r="B5" s="8" t="s">
        <v>6</v>
      </c>
      <c r="C5" s="148" t="s">
        <v>101</v>
      </c>
      <c r="D5" s="148"/>
      <c r="E5" s="148"/>
    </row>
    <row r="6" spans="1:5" x14ac:dyDescent="0.2">
      <c r="A6" s="5">
        <v>1.1000000000000001</v>
      </c>
      <c r="B6" s="9" t="s">
        <v>7</v>
      </c>
      <c r="C6" s="10" t="s">
        <v>8</v>
      </c>
      <c r="D6" s="11">
        <v>59552.648249999918</v>
      </c>
      <c r="E6" s="11">
        <v>49756.29437000004</v>
      </c>
    </row>
    <row r="7" spans="1:5" x14ac:dyDescent="0.2">
      <c r="A7" s="5">
        <v>1.2</v>
      </c>
      <c r="B7" s="9" t="s">
        <v>9</v>
      </c>
      <c r="C7" s="10" t="s">
        <v>10</v>
      </c>
      <c r="D7" s="11">
        <v>-24375.548270000003</v>
      </c>
      <c r="E7" s="11">
        <v>-16247.944890000004</v>
      </c>
    </row>
    <row r="8" spans="1:5" x14ac:dyDescent="0.2">
      <c r="A8" s="5">
        <v>1.3</v>
      </c>
      <c r="B8" s="9" t="s">
        <v>11</v>
      </c>
      <c r="C8" s="10" t="s">
        <v>12</v>
      </c>
      <c r="D8" s="11">
        <v>12262.006299999997</v>
      </c>
      <c r="E8" s="11">
        <v>9820.3855999999978</v>
      </c>
    </row>
    <row r="9" spans="1:5" x14ac:dyDescent="0.2">
      <c r="A9" s="5">
        <v>1.4</v>
      </c>
      <c r="B9" s="9" t="s">
        <v>13</v>
      </c>
      <c r="C9" s="10" t="s">
        <v>14</v>
      </c>
      <c r="D9" s="11">
        <v>-7936.8829400000022</v>
      </c>
      <c r="E9" s="11">
        <v>-5479.8237900000004</v>
      </c>
    </row>
    <row r="10" spans="1:5" x14ac:dyDescent="0.2">
      <c r="A10" s="5">
        <v>1.5</v>
      </c>
      <c r="B10" s="9" t="s">
        <v>15</v>
      </c>
      <c r="C10" s="10" t="s">
        <v>16</v>
      </c>
      <c r="D10" s="11">
        <v>3332.40643</v>
      </c>
      <c r="E10" s="11">
        <v>3338.7506100002315</v>
      </c>
    </row>
    <row r="11" spans="1:5" x14ac:dyDescent="0.2">
      <c r="A11" s="5">
        <v>1.6</v>
      </c>
      <c r="B11" s="9" t="s">
        <v>17</v>
      </c>
      <c r="C11" s="10" t="s">
        <v>18</v>
      </c>
      <c r="D11" s="11">
        <v>-170.23926999999998</v>
      </c>
      <c r="E11" s="11">
        <v>450.536</v>
      </c>
    </row>
    <row r="12" spans="1:5" x14ac:dyDescent="0.2">
      <c r="A12" s="5">
        <v>1.7</v>
      </c>
      <c r="B12" s="9" t="s">
        <v>19</v>
      </c>
      <c r="C12" s="10" t="s">
        <v>20</v>
      </c>
      <c r="D12" s="11">
        <v>-19394.46369</v>
      </c>
      <c r="E12" s="11">
        <v>-22582.844189999996</v>
      </c>
    </row>
    <row r="13" spans="1:5" x14ac:dyDescent="0.2">
      <c r="A13" s="5">
        <v>1.8</v>
      </c>
      <c r="B13" s="9" t="s">
        <v>21</v>
      </c>
      <c r="C13" s="10" t="s">
        <v>22</v>
      </c>
      <c r="D13" s="11">
        <v>-5726.5975600000002</v>
      </c>
      <c r="E13" s="11">
        <v>-5128.6534799999999</v>
      </c>
    </row>
    <row r="14" spans="1:5" x14ac:dyDescent="0.2">
      <c r="A14" s="5">
        <v>1.9</v>
      </c>
      <c r="B14" s="9" t="s">
        <v>23</v>
      </c>
      <c r="C14" s="10" t="s">
        <v>24</v>
      </c>
      <c r="D14" s="11">
        <v>58899</v>
      </c>
      <c r="E14" s="11">
        <v>1739.3915499999894</v>
      </c>
    </row>
    <row r="15" spans="1:5" x14ac:dyDescent="0.2">
      <c r="A15" s="5">
        <v>1.1000000000000001</v>
      </c>
      <c r="B15" s="9" t="s">
        <v>25</v>
      </c>
      <c r="C15" s="10" t="s">
        <v>26</v>
      </c>
      <c r="D15" s="11">
        <v>259.91903000000855</v>
      </c>
      <c r="E15" s="11">
        <v>-721.63620999999057</v>
      </c>
    </row>
    <row r="16" spans="1:5" x14ac:dyDescent="0.2">
      <c r="A16" s="5">
        <v>1.1100000000000001</v>
      </c>
      <c r="B16" s="9" t="s">
        <v>27</v>
      </c>
      <c r="C16" s="10" t="s">
        <v>28</v>
      </c>
      <c r="D16" s="11">
        <v>-8878.2053800000031</v>
      </c>
      <c r="E16" s="11">
        <v>-7425.6385700000037</v>
      </c>
    </row>
    <row r="17" spans="1:5" ht="25.5" x14ac:dyDescent="0.2">
      <c r="A17" s="7">
        <v>2</v>
      </c>
      <c r="B17" s="8" t="s">
        <v>29</v>
      </c>
      <c r="C17" s="12" t="s">
        <v>30</v>
      </c>
      <c r="D17" s="13">
        <f>SUM(D6:D16)</f>
        <v>67824.042899999913</v>
      </c>
      <c r="E17" s="13">
        <f>SUM(E6:E16)</f>
        <v>7518.8170000002528</v>
      </c>
    </row>
    <row r="18" spans="1:5" x14ac:dyDescent="0.2">
      <c r="A18" s="5">
        <v>2.1</v>
      </c>
      <c r="B18" s="9" t="s">
        <v>31</v>
      </c>
      <c r="C18" s="12" t="s">
        <v>32</v>
      </c>
      <c r="D18" s="14">
        <f>SUM(D19:D21)</f>
        <v>-40269.889553675865</v>
      </c>
      <c r="E18" s="14">
        <f>SUM(E19:E21)</f>
        <v>-59392.040588998912</v>
      </c>
    </row>
    <row r="19" spans="1:5" x14ac:dyDescent="0.2">
      <c r="A19" s="5" t="s">
        <v>33</v>
      </c>
      <c r="B19" s="9" t="s">
        <v>34</v>
      </c>
      <c r="C19" s="10" t="s">
        <v>35</v>
      </c>
      <c r="D19" s="11">
        <v>3930.9875327499976</v>
      </c>
      <c r="E19" s="11">
        <v>-20519.246109</v>
      </c>
    </row>
    <row r="20" spans="1:5" x14ac:dyDescent="0.2">
      <c r="A20" s="5" t="s">
        <v>36</v>
      </c>
      <c r="B20" s="9" t="s">
        <v>37</v>
      </c>
      <c r="C20" s="10" t="s">
        <v>38</v>
      </c>
      <c r="D20" s="11">
        <v>-40697.585432973559</v>
      </c>
      <c r="E20" s="11">
        <v>-39949.572324593915</v>
      </c>
    </row>
    <row r="21" spans="1:5" x14ac:dyDescent="0.2">
      <c r="A21" s="5" t="s">
        <v>39</v>
      </c>
      <c r="B21" s="9" t="s">
        <v>40</v>
      </c>
      <c r="C21" s="10" t="s">
        <v>41</v>
      </c>
      <c r="D21" s="11">
        <v>-3503.2916534523047</v>
      </c>
      <c r="E21" s="11">
        <v>1076.7778445950003</v>
      </c>
    </row>
    <row r="22" spans="1:5" x14ac:dyDescent="0.2">
      <c r="A22" s="5">
        <v>2.2000000000000002</v>
      </c>
      <c r="B22" s="9" t="s">
        <v>42</v>
      </c>
      <c r="C22" s="12" t="s">
        <v>43</v>
      </c>
      <c r="D22" s="13">
        <f>SUM(D23:D26)</f>
        <v>25732.253319999658</v>
      </c>
      <c r="E22" s="13">
        <f>SUM(E23:E26)</f>
        <v>37968.128969999991</v>
      </c>
    </row>
    <row r="23" spans="1:5" x14ac:dyDescent="0.2">
      <c r="A23" s="5" t="s">
        <v>44</v>
      </c>
      <c r="B23" s="9" t="s">
        <v>45</v>
      </c>
      <c r="C23" s="10" t="s">
        <v>104</v>
      </c>
      <c r="D23" s="11">
        <v>7613.8958099999873</v>
      </c>
      <c r="E23" s="11">
        <v>20689.39036999999</v>
      </c>
    </row>
    <row r="24" spans="1:5" x14ac:dyDescent="0.2">
      <c r="A24" s="5" t="s">
        <v>46</v>
      </c>
      <c r="B24" s="9" t="s">
        <v>47</v>
      </c>
      <c r="C24" s="10" t="s">
        <v>48</v>
      </c>
      <c r="D24" s="11">
        <v>-46975.008370000003</v>
      </c>
      <c r="E24" s="11">
        <v>-22016.658279999996</v>
      </c>
    </row>
    <row r="25" spans="1:5" x14ac:dyDescent="0.2">
      <c r="A25" s="5" t="s">
        <v>49</v>
      </c>
      <c r="B25" s="9" t="s">
        <v>50</v>
      </c>
      <c r="C25" s="10" t="s">
        <v>51</v>
      </c>
      <c r="D25" s="11">
        <v>63293.132519999985</v>
      </c>
      <c r="E25" s="11">
        <v>40974.929169999959</v>
      </c>
    </row>
    <row r="26" spans="1:5" x14ac:dyDescent="0.2">
      <c r="A26" s="5" t="s">
        <v>52</v>
      </c>
      <c r="B26" s="9" t="s">
        <v>53</v>
      </c>
      <c r="C26" s="10" t="s">
        <v>54</v>
      </c>
      <c r="D26" s="11">
        <v>1800.2333599996891</v>
      </c>
      <c r="E26" s="11">
        <v>-1679.5322899999564</v>
      </c>
    </row>
    <row r="27" spans="1:5" x14ac:dyDescent="0.2">
      <c r="A27" s="5">
        <v>3</v>
      </c>
      <c r="B27" s="9" t="s">
        <v>55</v>
      </c>
      <c r="C27" s="12" t="s">
        <v>56</v>
      </c>
      <c r="D27" s="14">
        <f>D17+D18+D22</f>
        <v>53286.406666323703</v>
      </c>
      <c r="E27" s="14">
        <f>E17+E18+E22</f>
        <v>-13905.094618998672</v>
      </c>
    </row>
    <row r="28" spans="1:5" x14ac:dyDescent="0.2">
      <c r="A28" s="5">
        <v>3.1</v>
      </c>
      <c r="B28" s="9" t="s">
        <v>57</v>
      </c>
      <c r="C28" s="10" t="s">
        <v>58</v>
      </c>
      <c r="D28" s="11">
        <v>0</v>
      </c>
      <c r="E28" s="11">
        <v>0</v>
      </c>
    </row>
    <row r="29" spans="1:5" x14ac:dyDescent="0.2">
      <c r="A29" s="7">
        <v>4</v>
      </c>
      <c r="B29" s="8" t="s">
        <v>59</v>
      </c>
      <c r="C29" s="12" t="s">
        <v>60</v>
      </c>
      <c r="D29" s="14">
        <f>D27+D28</f>
        <v>53286.406666323703</v>
      </c>
      <c r="E29" s="14">
        <f>E27+E28</f>
        <v>-13905.094618998672</v>
      </c>
    </row>
    <row r="30" spans="1:5" x14ac:dyDescent="0.2">
      <c r="A30" s="7">
        <v>5</v>
      </c>
      <c r="B30" s="15" t="s">
        <v>61</v>
      </c>
      <c r="C30" s="149" t="s">
        <v>62</v>
      </c>
      <c r="D30" s="150"/>
      <c r="E30" s="151"/>
    </row>
    <row r="31" spans="1:5" x14ac:dyDescent="0.2">
      <c r="A31" s="5">
        <v>5.0999999999999996</v>
      </c>
      <c r="B31" s="9" t="s">
        <v>63</v>
      </c>
      <c r="C31" s="10" t="s">
        <v>64</v>
      </c>
      <c r="D31" s="11">
        <v>-11597.466630000001</v>
      </c>
      <c r="E31" s="11">
        <v>-4611.0707599999969</v>
      </c>
    </row>
    <row r="32" spans="1:5" x14ac:dyDescent="0.2">
      <c r="A32" s="5">
        <v>5.2</v>
      </c>
      <c r="B32" s="9" t="s">
        <v>65</v>
      </c>
      <c r="C32" s="10" t="s">
        <v>66</v>
      </c>
      <c r="D32" s="11">
        <v>1652.1742200000244</v>
      </c>
      <c r="E32" s="11">
        <v>213.386</v>
      </c>
    </row>
    <row r="33" spans="1:5" x14ac:dyDescent="0.2">
      <c r="A33" s="5">
        <v>5.3</v>
      </c>
      <c r="B33" s="9" t="s">
        <v>67</v>
      </c>
      <c r="C33" s="10" t="s">
        <v>68</v>
      </c>
      <c r="D33" s="11">
        <v>-3101.6346163238341</v>
      </c>
      <c r="E33" s="11">
        <v>-3700.0916700000016</v>
      </c>
    </row>
    <row r="34" spans="1:5" x14ac:dyDescent="0.2">
      <c r="A34" s="5">
        <v>5.4</v>
      </c>
      <c r="B34" s="9" t="s">
        <v>69</v>
      </c>
      <c r="C34" s="10" t="s">
        <v>70</v>
      </c>
      <c r="D34" s="11">
        <v>0</v>
      </c>
      <c r="E34" s="11">
        <v>0</v>
      </c>
    </row>
    <row r="35" spans="1:5" x14ac:dyDescent="0.2">
      <c r="A35" s="5">
        <v>5.5</v>
      </c>
      <c r="B35" s="9" t="s">
        <v>71</v>
      </c>
      <c r="C35" s="10" t="s">
        <v>72</v>
      </c>
      <c r="D35" s="11">
        <v>0</v>
      </c>
      <c r="E35" s="11">
        <v>0</v>
      </c>
    </row>
    <row r="36" spans="1:5" x14ac:dyDescent="0.2">
      <c r="A36" s="5">
        <v>5.6</v>
      </c>
      <c r="B36" s="9" t="s">
        <v>73</v>
      </c>
      <c r="C36" s="10" t="s">
        <v>74</v>
      </c>
      <c r="D36" s="11">
        <v>-68724.455850000013</v>
      </c>
      <c r="E36" s="11">
        <v>-18991.16646800001</v>
      </c>
    </row>
    <row r="37" spans="1:5" x14ac:dyDescent="0.2">
      <c r="A37" s="5">
        <v>5.7</v>
      </c>
      <c r="B37" s="9" t="s">
        <v>75</v>
      </c>
      <c r="C37" s="10" t="s">
        <v>76</v>
      </c>
      <c r="D37" s="11">
        <v>1.8028000000000475</v>
      </c>
      <c r="E37" s="11">
        <v>-0.46922000000006392</v>
      </c>
    </row>
    <row r="38" spans="1:5" x14ac:dyDescent="0.2">
      <c r="A38" s="7">
        <v>6</v>
      </c>
      <c r="B38" s="8" t="s">
        <v>77</v>
      </c>
      <c r="C38" s="12" t="s">
        <v>78</v>
      </c>
      <c r="D38" s="14">
        <f>SUM(D31:D37)</f>
        <v>-81769.580076323822</v>
      </c>
      <c r="E38" s="14">
        <f>SUM(E31:E37)</f>
        <v>-27089.412118000007</v>
      </c>
    </row>
    <row r="39" spans="1:5" x14ac:dyDescent="0.2">
      <c r="A39" s="7">
        <v>7</v>
      </c>
      <c r="B39" s="8" t="s">
        <v>79</v>
      </c>
      <c r="C39" s="148" t="s">
        <v>80</v>
      </c>
      <c r="D39" s="148"/>
      <c r="E39" s="148"/>
    </row>
    <row r="40" spans="1:5" x14ac:dyDescent="0.2">
      <c r="A40" s="5">
        <v>7.1</v>
      </c>
      <c r="B40" s="9" t="s">
        <v>81</v>
      </c>
      <c r="C40" s="10" t="s">
        <v>102</v>
      </c>
      <c r="D40" s="11">
        <v>0</v>
      </c>
      <c r="E40" s="11">
        <v>0</v>
      </c>
    </row>
    <row r="41" spans="1:5" x14ac:dyDescent="0.2">
      <c r="A41" s="5">
        <v>7.2</v>
      </c>
      <c r="B41" s="9" t="s">
        <v>82</v>
      </c>
      <c r="C41" s="10" t="s">
        <v>103</v>
      </c>
      <c r="D41" s="11">
        <v>0</v>
      </c>
      <c r="E41" s="11">
        <v>0</v>
      </c>
    </row>
    <row r="42" spans="1:5" x14ac:dyDescent="0.2">
      <c r="A42" s="5">
        <v>7.3</v>
      </c>
      <c r="B42" s="9" t="s">
        <v>83</v>
      </c>
      <c r="C42" s="10" t="s">
        <v>84</v>
      </c>
      <c r="D42" s="11">
        <v>0</v>
      </c>
      <c r="E42" s="11">
        <v>0</v>
      </c>
    </row>
    <row r="43" spans="1:5" x14ac:dyDescent="0.2">
      <c r="A43" s="5">
        <v>7.4</v>
      </c>
      <c r="B43" s="9" t="s">
        <v>85</v>
      </c>
      <c r="C43" s="10" t="s">
        <v>86</v>
      </c>
      <c r="D43" s="11">
        <v>-1699.5535</v>
      </c>
      <c r="E43" s="11">
        <v>0</v>
      </c>
    </row>
    <row r="44" spans="1:5" x14ac:dyDescent="0.2">
      <c r="A44" s="5">
        <v>7.5</v>
      </c>
      <c r="B44" s="9" t="s">
        <v>87</v>
      </c>
      <c r="C44" s="10" t="s">
        <v>88</v>
      </c>
      <c r="D44" s="11"/>
      <c r="E44" s="11">
        <v>0</v>
      </c>
    </row>
    <row r="45" spans="1:5" x14ac:dyDescent="0.2">
      <c r="A45" s="5">
        <v>7.6</v>
      </c>
      <c r="B45" s="9" t="s">
        <v>89</v>
      </c>
      <c r="C45" s="10" t="s">
        <v>90</v>
      </c>
      <c r="D45" s="11"/>
      <c r="E45" s="11">
        <v>0</v>
      </c>
    </row>
    <row r="46" spans="1:5" x14ac:dyDescent="0.2">
      <c r="A46" s="7">
        <v>8</v>
      </c>
      <c r="B46" s="8" t="s">
        <v>91</v>
      </c>
      <c r="C46" s="12" t="s">
        <v>92</v>
      </c>
      <c r="D46" s="14">
        <v>-1699.5535</v>
      </c>
      <c r="E46" s="14">
        <v>0</v>
      </c>
    </row>
    <row r="47" spans="1:5" x14ac:dyDescent="0.2">
      <c r="A47" s="7">
        <v>9</v>
      </c>
      <c r="B47" s="8" t="s">
        <v>93</v>
      </c>
      <c r="C47" s="12" t="s">
        <v>94</v>
      </c>
      <c r="D47" s="14">
        <v>158217.93197999999</v>
      </c>
      <c r="E47" s="14">
        <v>144712.49254000001</v>
      </c>
    </row>
    <row r="48" spans="1:5" x14ac:dyDescent="0.2">
      <c r="A48" s="7">
        <v>10</v>
      </c>
      <c r="B48" s="8" t="s">
        <v>95</v>
      </c>
      <c r="C48" s="12" t="s">
        <v>96</v>
      </c>
      <c r="D48" s="14">
        <v>-30677.065020000118</v>
      </c>
      <c r="E48" s="14">
        <v>26551.942270240441</v>
      </c>
    </row>
    <row r="49" spans="1:5" x14ac:dyDescent="0.2">
      <c r="A49" s="7">
        <v>11</v>
      </c>
      <c r="B49" s="8" t="s">
        <v>97</v>
      </c>
      <c r="C49" s="12" t="s">
        <v>98</v>
      </c>
      <c r="D49" s="14">
        <v>54.924590000000194</v>
      </c>
      <c r="E49" s="14">
        <v>0.71329000001125564</v>
      </c>
    </row>
    <row r="50" spans="1:5" x14ac:dyDescent="0.2">
      <c r="A50" s="7">
        <v>12</v>
      </c>
      <c r="B50" s="8" t="s">
        <v>99</v>
      </c>
      <c r="C50" s="12" t="s">
        <v>100</v>
      </c>
      <c r="D50" s="14">
        <v>127595.79154999997</v>
      </c>
      <c r="E50" s="14">
        <v>171265.14809999999</v>
      </c>
    </row>
  </sheetData>
  <mergeCells count="4">
    <mergeCell ref="A1:E1"/>
    <mergeCell ref="C5:E5"/>
    <mergeCell ref="C30:E30"/>
    <mergeCell ref="C39:E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30" zoomScaleNormal="130" workbookViewId="0">
      <selection activeCell="D4" sqref="D4:D9"/>
    </sheetView>
  </sheetViews>
  <sheetFormatPr defaultRowHeight="12.75" x14ac:dyDescent="0.2"/>
  <cols>
    <col min="1" max="1" width="5.85546875" style="16" customWidth="1"/>
    <col min="2" max="2" width="17.140625" style="16" hidden="1" customWidth="1"/>
    <col min="3" max="3" width="38" style="16" customWidth="1"/>
    <col min="4" max="4" width="16" style="16" customWidth="1"/>
    <col min="5" max="16384" width="9.140625" style="16"/>
  </cols>
  <sheetData>
    <row r="1" spans="1:8" x14ac:dyDescent="0.2">
      <c r="A1" s="152" t="s">
        <v>107</v>
      </c>
      <c r="B1" s="152"/>
      <c r="C1" s="152"/>
      <c r="D1" s="152"/>
    </row>
    <row r="2" spans="1:8" x14ac:dyDescent="0.2">
      <c r="A2" s="22"/>
      <c r="B2" s="23" t="s">
        <v>108</v>
      </c>
      <c r="D2" s="24" t="s">
        <v>1</v>
      </c>
      <c r="E2" s="25"/>
    </row>
    <row r="3" spans="1:8" x14ac:dyDescent="0.2">
      <c r="A3" s="26">
        <v>1</v>
      </c>
      <c r="B3" s="23" t="s">
        <v>109</v>
      </c>
      <c r="C3" s="27" t="s">
        <v>110</v>
      </c>
      <c r="D3" s="28">
        <f>SUM(D4:D9)</f>
        <v>519186.02204666915</v>
      </c>
    </row>
    <row r="4" spans="1:8" ht="15" x14ac:dyDescent="0.25">
      <c r="A4" s="29">
        <v>1.1000000000000001</v>
      </c>
      <c r="B4" s="30" t="s">
        <v>111</v>
      </c>
      <c r="C4" s="31" t="s">
        <v>112</v>
      </c>
      <c r="D4" s="32">
        <v>75230.380018664175</v>
      </c>
      <c r="H4"/>
    </row>
    <row r="5" spans="1:8" x14ac:dyDescent="0.2">
      <c r="A5" s="29">
        <v>1.2</v>
      </c>
      <c r="B5" s="30" t="s">
        <v>113</v>
      </c>
      <c r="C5" s="31" t="s">
        <v>114</v>
      </c>
      <c r="D5" s="32">
        <v>35958.09466980955</v>
      </c>
    </row>
    <row r="6" spans="1:8" x14ac:dyDescent="0.2">
      <c r="A6" s="29">
        <v>1.3</v>
      </c>
      <c r="B6" s="30" t="s">
        <v>115</v>
      </c>
      <c r="C6" s="31" t="s">
        <v>116</v>
      </c>
      <c r="D6" s="32">
        <v>92555.531692901102</v>
      </c>
    </row>
    <row r="7" spans="1:8" x14ac:dyDescent="0.2">
      <c r="A7" s="29">
        <v>1.4</v>
      </c>
      <c r="B7" s="30" t="s">
        <v>117</v>
      </c>
      <c r="C7" s="31" t="s">
        <v>118</v>
      </c>
      <c r="D7" s="32">
        <v>134746.06441021967</v>
      </c>
    </row>
    <row r="8" spans="1:8" x14ac:dyDescent="0.2">
      <c r="A8" s="29">
        <v>1.5</v>
      </c>
      <c r="B8" s="30" t="s">
        <v>119</v>
      </c>
      <c r="C8" s="31" t="s">
        <v>120</v>
      </c>
      <c r="D8" s="32">
        <v>101977.72473315378</v>
      </c>
    </row>
    <row r="9" spans="1:8" x14ac:dyDescent="0.2">
      <c r="A9" s="29">
        <v>1.6</v>
      </c>
      <c r="B9" s="30" t="s">
        <v>121</v>
      </c>
      <c r="C9" s="31" t="s">
        <v>122</v>
      </c>
      <c r="D9" s="32">
        <v>78718.226521920864</v>
      </c>
    </row>
    <row r="10" spans="1:8" x14ac:dyDescent="0.2">
      <c r="A10" s="26">
        <v>2</v>
      </c>
      <c r="B10" s="23" t="s">
        <v>123</v>
      </c>
      <c r="C10" s="27" t="s">
        <v>124</v>
      </c>
      <c r="D10" s="33">
        <f>SUM(D11:D16)</f>
        <v>475345.36290611996</v>
      </c>
    </row>
    <row r="11" spans="1:8" x14ac:dyDescent="0.2">
      <c r="A11" s="29">
        <v>2.1</v>
      </c>
      <c r="B11" s="30" t="s">
        <v>111</v>
      </c>
      <c r="C11" s="31" t="s">
        <v>112</v>
      </c>
      <c r="D11" s="32">
        <v>86297.001409390621</v>
      </c>
    </row>
    <row r="12" spans="1:8" x14ac:dyDescent="0.2">
      <c r="A12" s="29">
        <v>2.2000000000000002</v>
      </c>
      <c r="B12" s="30" t="s">
        <v>113</v>
      </c>
      <c r="C12" s="31" t="s">
        <v>114</v>
      </c>
      <c r="D12" s="32">
        <v>113276.89518863254</v>
      </c>
    </row>
    <row r="13" spans="1:8" x14ac:dyDescent="0.2">
      <c r="A13" s="29">
        <v>2.2999999999999998</v>
      </c>
      <c r="B13" s="30" t="s">
        <v>115</v>
      </c>
      <c r="C13" s="31" t="s">
        <v>116</v>
      </c>
      <c r="D13" s="32">
        <v>161514.68125540917</v>
      </c>
    </row>
    <row r="14" spans="1:8" x14ac:dyDescent="0.2">
      <c r="A14" s="29">
        <v>2.4</v>
      </c>
      <c r="B14" s="30" t="s">
        <v>117</v>
      </c>
      <c r="C14" s="31" t="s">
        <v>118</v>
      </c>
      <c r="D14" s="32">
        <v>38277.928799604604</v>
      </c>
    </row>
    <row r="15" spans="1:8" x14ac:dyDescent="0.2">
      <c r="A15" s="29">
        <v>2.5</v>
      </c>
      <c r="B15" s="30" t="s">
        <v>119</v>
      </c>
      <c r="C15" s="31" t="s">
        <v>120</v>
      </c>
      <c r="D15" s="32">
        <v>11988.414055754165</v>
      </c>
    </row>
    <row r="16" spans="1:8" x14ac:dyDescent="0.2">
      <c r="A16" s="29">
        <v>2.6</v>
      </c>
      <c r="B16" s="30" t="s">
        <v>121</v>
      </c>
      <c r="C16" s="31" t="s">
        <v>122</v>
      </c>
      <c r="D16" s="32">
        <v>63990.442197328899</v>
      </c>
    </row>
    <row r="17" spans="1:4" x14ac:dyDescent="0.2">
      <c r="A17" s="26">
        <v>3</v>
      </c>
      <c r="B17" s="23" t="s">
        <v>125</v>
      </c>
      <c r="C17" s="27" t="s">
        <v>126</v>
      </c>
      <c r="D17" s="33">
        <f>D3-D10</f>
        <v>43840.659140549193</v>
      </c>
    </row>
    <row r="18" spans="1:4" x14ac:dyDescent="0.2">
      <c r="A18" s="29">
        <v>3.1</v>
      </c>
      <c r="B18" s="30" t="s">
        <v>111</v>
      </c>
      <c r="C18" s="31" t="s">
        <v>112</v>
      </c>
      <c r="D18" s="32">
        <f>D4-D11</f>
        <v>-11066.621390726446</v>
      </c>
    </row>
    <row r="19" spans="1:4" x14ac:dyDescent="0.2">
      <c r="A19" s="29">
        <v>3.2</v>
      </c>
      <c r="B19" s="30" t="s">
        <v>113</v>
      </c>
      <c r="C19" s="31" t="s">
        <v>114</v>
      </c>
      <c r="D19" s="32">
        <f t="shared" ref="D19:D23" si="0">D5-D12</f>
        <v>-77318.800518822987</v>
      </c>
    </row>
    <row r="20" spans="1:4" x14ac:dyDescent="0.2">
      <c r="A20" s="29">
        <v>3.3</v>
      </c>
      <c r="B20" s="30" t="s">
        <v>115</v>
      </c>
      <c r="C20" s="31" t="s">
        <v>116</v>
      </c>
      <c r="D20" s="32">
        <f t="shared" si="0"/>
        <v>-68959.149562508072</v>
      </c>
    </row>
    <row r="21" spans="1:4" x14ac:dyDescent="0.2">
      <c r="A21" s="29">
        <v>3.4</v>
      </c>
      <c r="B21" s="30" t="s">
        <v>117</v>
      </c>
      <c r="C21" s="31" t="s">
        <v>118</v>
      </c>
      <c r="D21" s="32">
        <f t="shared" si="0"/>
        <v>96468.135610615063</v>
      </c>
    </row>
    <row r="22" spans="1:4" x14ac:dyDescent="0.2">
      <c r="A22" s="29">
        <v>3.5</v>
      </c>
      <c r="B22" s="30" t="s">
        <v>119</v>
      </c>
      <c r="C22" s="31" t="s">
        <v>120</v>
      </c>
      <c r="D22" s="32">
        <f t="shared" si="0"/>
        <v>89989.310677399611</v>
      </c>
    </row>
    <row r="23" spans="1:4" x14ac:dyDescent="0.2">
      <c r="A23" s="29">
        <v>3.6</v>
      </c>
      <c r="B23" s="30" t="s">
        <v>121</v>
      </c>
      <c r="C23" s="31" t="s">
        <v>122</v>
      </c>
      <c r="D23" s="32">
        <f t="shared" si="0"/>
        <v>14727.784324591965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F18" sqref="F18"/>
    </sheetView>
  </sheetViews>
  <sheetFormatPr defaultRowHeight="12.75" x14ac:dyDescent="0.2"/>
  <cols>
    <col min="1" max="1" width="28.5703125" style="16" customWidth="1"/>
    <col min="2" max="2" width="21.5703125" style="16" hidden="1" customWidth="1"/>
    <col min="3" max="3" width="13.140625" style="16" bestFit="1" customWidth="1"/>
    <col min="4" max="10" width="13.7109375" style="16" customWidth="1"/>
    <col min="11" max="11" width="10.85546875" style="16" customWidth="1"/>
    <col min="12" max="12" width="11.42578125" style="16" customWidth="1"/>
    <col min="13" max="13" width="11" style="16" customWidth="1"/>
    <col min="14" max="14" width="11.7109375" style="16" customWidth="1"/>
    <col min="15" max="16" width="13.28515625" style="16" customWidth="1"/>
    <col min="17" max="17" width="13.5703125" style="16" customWidth="1"/>
    <col min="18" max="16384" width="9.140625" style="16"/>
  </cols>
  <sheetData>
    <row r="1" spans="1:17" ht="26.25" customHeight="1" x14ac:dyDescent="0.2">
      <c r="A1" s="147" t="s">
        <v>127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x14ac:dyDescent="0.2">
      <c r="A2" s="34" t="s">
        <v>128</v>
      </c>
      <c r="B2" s="34"/>
      <c r="C2" s="35"/>
      <c r="D2" s="36"/>
      <c r="E2" s="3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8"/>
      <c r="Q2" s="158"/>
    </row>
    <row r="3" spans="1:17" hidden="1" x14ac:dyDescent="0.2">
      <c r="A3" s="159" t="s">
        <v>129</v>
      </c>
      <c r="B3" s="159"/>
      <c r="C3" s="159"/>
      <c r="D3" s="37"/>
      <c r="E3" s="3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32" t="s">
        <v>1</v>
      </c>
      <c r="Q3" s="132"/>
    </row>
    <row r="4" spans="1:17" x14ac:dyDescent="0.2">
      <c r="A4" s="160" t="s">
        <v>130</v>
      </c>
      <c r="B4" s="38"/>
      <c r="C4" s="160" t="s">
        <v>131</v>
      </c>
      <c r="D4" s="160" t="s">
        <v>132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idden="1" x14ac:dyDescent="0.2">
      <c r="A5" s="160"/>
      <c r="B5" s="38"/>
      <c r="C5" s="160"/>
      <c r="D5" s="38"/>
      <c r="E5" s="38"/>
      <c r="F5" s="38"/>
      <c r="G5" s="38"/>
      <c r="H5" s="153" t="s">
        <v>133</v>
      </c>
      <c r="I5" s="154"/>
      <c r="J5" s="154"/>
      <c r="K5" s="155"/>
      <c r="L5" s="38"/>
      <c r="M5" s="38"/>
      <c r="N5" s="38"/>
      <c r="O5" s="38"/>
      <c r="P5" s="38"/>
      <c r="Q5" s="38"/>
    </row>
    <row r="6" spans="1:17" x14ac:dyDescent="0.2">
      <c r="A6" s="160"/>
      <c r="B6" s="38"/>
      <c r="C6" s="160"/>
      <c r="D6" s="160" t="s">
        <v>134</v>
      </c>
      <c r="E6" s="160" t="s">
        <v>135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idden="1" x14ac:dyDescent="0.2">
      <c r="A7" s="160"/>
      <c r="B7" s="38"/>
      <c r="C7" s="160"/>
      <c r="D7" s="160"/>
      <c r="E7" s="38"/>
      <c r="F7" s="38"/>
      <c r="G7" s="38"/>
      <c r="H7" s="153" t="s">
        <v>136</v>
      </c>
      <c r="I7" s="154"/>
      <c r="J7" s="154"/>
      <c r="K7" s="155"/>
      <c r="L7" s="38"/>
      <c r="M7" s="38"/>
      <c r="N7" s="38"/>
      <c r="O7" s="38"/>
      <c r="P7" s="38"/>
      <c r="Q7" s="38"/>
    </row>
    <row r="8" spans="1:17" ht="25.5" x14ac:dyDescent="0.2">
      <c r="A8" s="160"/>
      <c r="B8" s="38"/>
      <c r="C8" s="160"/>
      <c r="D8" s="160"/>
      <c r="E8" s="38" t="s">
        <v>137</v>
      </c>
      <c r="F8" s="38" t="s">
        <v>138</v>
      </c>
      <c r="G8" s="38" t="s">
        <v>139</v>
      </c>
      <c r="H8" s="38" t="s">
        <v>140</v>
      </c>
      <c r="I8" s="38" t="s">
        <v>141</v>
      </c>
      <c r="J8" s="38" t="s">
        <v>142</v>
      </c>
      <c r="K8" s="38" t="s">
        <v>143</v>
      </c>
      <c r="L8" s="38" t="s">
        <v>144</v>
      </c>
      <c r="M8" s="38" t="s">
        <v>145</v>
      </c>
      <c r="N8" s="38" t="s">
        <v>146</v>
      </c>
      <c r="O8" s="38" t="s">
        <v>147</v>
      </c>
      <c r="P8" s="38" t="s">
        <v>148</v>
      </c>
      <c r="Q8" s="38" t="s">
        <v>149</v>
      </c>
    </row>
    <row r="9" spans="1:17" ht="25.5" hidden="1" x14ac:dyDescent="0.2">
      <c r="A9" s="39" t="s">
        <v>150</v>
      </c>
      <c r="B9" s="40"/>
      <c r="C9" s="39" t="s">
        <v>151</v>
      </c>
      <c r="D9" s="39" t="s">
        <v>151</v>
      </c>
      <c r="E9" s="39" t="s">
        <v>152</v>
      </c>
      <c r="F9" s="39" t="s">
        <v>153</v>
      </c>
      <c r="G9" s="39" t="s">
        <v>154</v>
      </c>
      <c r="H9" s="39" t="s">
        <v>155</v>
      </c>
      <c r="I9" s="39" t="s">
        <v>156</v>
      </c>
      <c r="J9" s="39" t="s">
        <v>157</v>
      </c>
      <c r="K9" s="39" t="s">
        <v>158</v>
      </c>
      <c r="L9" s="39" t="s">
        <v>159</v>
      </c>
      <c r="M9" s="39" t="s">
        <v>160</v>
      </c>
      <c r="N9" s="39" t="s">
        <v>161</v>
      </c>
      <c r="O9" s="39" t="s">
        <v>162</v>
      </c>
      <c r="P9" s="39" t="s">
        <v>163</v>
      </c>
      <c r="Q9" s="39" t="s">
        <v>164</v>
      </c>
    </row>
    <row r="10" spans="1:17" x14ac:dyDescent="0.2">
      <c r="A10" s="41" t="s">
        <v>165</v>
      </c>
      <c r="B10" s="42" t="s">
        <v>166</v>
      </c>
      <c r="C10" s="43">
        <v>466488.18883167609</v>
      </c>
      <c r="D10" s="43">
        <v>389762.04072038806</v>
      </c>
      <c r="E10" s="43">
        <v>10185.649927000011</v>
      </c>
      <c r="F10" s="43">
        <v>2294.6589060000001</v>
      </c>
      <c r="G10" s="43">
        <v>2048.7544360000011</v>
      </c>
      <c r="H10" s="43">
        <v>975.86025700000005</v>
      </c>
      <c r="I10" s="43">
        <v>1025.2134000000008</v>
      </c>
      <c r="J10" s="43">
        <v>5597.3508550959996</v>
      </c>
      <c r="K10" s="43">
        <v>888.29631500000039</v>
      </c>
      <c r="L10" s="43">
        <v>1087.7136830000004</v>
      </c>
      <c r="M10" s="43">
        <v>443.70660600000002</v>
      </c>
      <c r="N10" s="43">
        <v>399.44065399999988</v>
      </c>
      <c r="O10" s="43">
        <v>238.01452500000005</v>
      </c>
      <c r="P10" s="43">
        <v>496.94254400000017</v>
      </c>
      <c r="Q10" s="43">
        <v>51044.546003191987</v>
      </c>
    </row>
    <row r="11" spans="1:17" x14ac:dyDescent="0.2">
      <c r="A11" s="44" t="s">
        <v>167</v>
      </c>
      <c r="B11" s="30" t="s">
        <v>168</v>
      </c>
      <c r="C11" s="45">
        <v>132441.53057160004</v>
      </c>
      <c r="D11" s="45">
        <v>90107.102837112034</v>
      </c>
      <c r="E11" s="45">
        <v>984.28802999999971</v>
      </c>
      <c r="F11" s="45">
        <v>686.01984700000003</v>
      </c>
      <c r="G11" s="45">
        <v>41.195283999999901</v>
      </c>
      <c r="H11" s="45">
        <v>166.37811599999998</v>
      </c>
      <c r="I11" s="45">
        <v>51.065495000000055</v>
      </c>
      <c r="J11" s="45">
        <v>4632.5947170959998</v>
      </c>
      <c r="K11" s="45">
        <v>152.744912</v>
      </c>
      <c r="L11" s="45">
        <v>376.06741999999997</v>
      </c>
      <c r="M11" s="45">
        <v>85.076210000000003</v>
      </c>
      <c r="N11" s="45">
        <v>109.82388099999997</v>
      </c>
      <c r="O11" s="45">
        <v>11.869281000000001</v>
      </c>
      <c r="P11" s="45">
        <v>195.80363800000003</v>
      </c>
      <c r="Q11" s="45">
        <v>34841.500903392</v>
      </c>
    </row>
    <row r="12" spans="1:17" x14ac:dyDescent="0.2">
      <c r="A12" s="44" t="s">
        <v>169</v>
      </c>
      <c r="B12" s="30" t="s">
        <v>170</v>
      </c>
      <c r="C12" s="45">
        <v>281967.04018307605</v>
      </c>
      <c r="D12" s="45">
        <v>249120.93933627603</v>
      </c>
      <c r="E12" s="45">
        <v>8667.6244370000113</v>
      </c>
      <c r="F12" s="45">
        <v>1314.6445990000002</v>
      </c>
      <c r="G12" s="45">
        <v>1948.7194220000013</v>
      </c>
      <c r="H12" s="45">
        <v>779.56182100000001</v>
      </c>
      <c r="I12" s="45">
        <v>974.14790500000072</v>
      </c>
      <c r="J12" s="45">
        <v>918.21668800000009</v>
      </c>
      <c r="K12" s="45">
        <v>735.55140300000039</v>
      </c>
      <c r="L12" s="45">
        <v>711.64626300000043</v>
      </c>
      <c r="M12" s="45">
        <v>320.61052600000005</v>
      </c>
      <c r="N12" s="45">
        <v>289.61677299999991</v>
      </c>
      <c r="O12" s="45">
        <v>226.14524400000005</v>
      </c>
      <c r="P12" s="45">
        <v>301.13890600000013</v>
      </c>
      <c r="Q12" s="45">
        <v>15658.476859799986</v>
      </c>
    </row>
    <row r="13" spans="1:17" x14ac:dyDescent="0.2">
      <c r="A13" s="46" t="s">
        <v>171</v>
      </c>
      <c r="B13" s="47" t="s">
        <v>172</v>
      </c>
      <c r="C13" s="45">
        <v>52079.618076999977</v>
      </c>
      <c r="D13" s="45">
        <v>50533.998546999988</v>
      </c>
      <c r="E13" s="45">
        <v>533.73746000000006</v>
      </c>
      <c r="F13" s="45">
        <v>293.99446</v>
      </c>
      <c r="G13" s="45">
        <v>58.839730000000003</v>
      </c>
      <c r="H13" s="45">
        <v>29.920320000000004</v>
      </c>
      <c r="I13" s="45">
        <v>0</v>
      </c>
      <c r="J13" s="45">
        <v>46.539450000000002</v>
      </c>
      <c r="K13" s="45">
        <v>0</v>
      </c>
      <c r="L13" s="45">
        <v>0</v>
      </c>
      <c r="M13" s="45">
        <v>38.019869999999997</v>
      </c>
      <c r="N13" s="45">
        <v>0</v>
      </c>
      <c r="O13" s="45">
        <v>0</v>
      </c>
      <c r="P13" s="45">
        <v>0</v>
      </c>
      <c r="Q13" s="45">
        <v>544.56824000000006</v>
      </c>
    </row>
    <row r="14" spans="1:17" x14ac:dyDescent="0.2">
      <c r="A14" s="46" t="s">
        <v>173</v>
      </c>
      <c r="B14" s="47" t="s">
        <v>174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</row>
    <row r="15" spans="1:17" x14ac:dyDescent="0.2">
      <c r="A15" s="48"/>
      <c r="B15" s="48"/>
      <c r="F15" s="49"/>
    </row>
    <row r="16" spans="1:17" x14ac:dyDescent="0.2">
      <c r="A16" s="50" t="s">
        <v>175</v>
      </c>
      <c r="B16" s="50"/>
      <c r="F16" s="51"/>
    </row>
    <row r="17" spans="1:11" x14ac:dyDescent="0.2">
      <c r="A17" s="52"/>
      <c r="B17" s="52"/>
      <c r="J17" s="53" t="s">
        <v>1</v>
      </c>
    </row>
    <row r="18" spans="1:11" ht="63.75" x14ac:dyDescent="0.2">
      <c r="A18" s="38" t="s">
        <v>130</v>
      </c>
      <c r="B18" s="38"/>
      <c r="C18" s="38" t="s">
        <v>131</v>
      </c>
      <c r="D18" s="38" t="s">
        <v>176</v>
      </c>
      <c r="E18" s="38" t="s">
        <v>177</v>
      </c>
      <c r="F18" s="38" t="s">
        <v>178</v>
      </c>
      <c r="G18" s="38" t="s">
        <v>179</v>
      </c>
      <c r="H18" s="38" t="s">
        <v>180</v>
      </c>
      <c r="I18" s="38" t="s">
        <v>181</v>
      </c>
      <c r="J18" s="38" t="s">
        <v>182</v>
      </c>
      <c r="K18" s="38" t="s">
        <v>183</v>
      </c>
    </row>
    <row r="19" spans="1:11" ht="25.5" hidden="1" x14ac:dyDescent="0.2">
      <c r="A19" s="39" t="s">
        <v>150</v>
      </c>
      <c r="B19" s="38"/>
      <c r="C19" s="39" t="s">
        <v>151</v>
      </c>
      <c r="D19" s="39" t="s">
        <v>184</v>
      </c>
      <c r="E19" s="39" t="s">
        <v>185</v>
      </c>
      <c r="F19" s="39" t="s">
        <v>186</v>
      </c>
      <c r="G19" s="39" t="s">
        <v>187</v>
      </c>
      <c r="H19" s="39" t="s">
        <v>188</v>
      </c>
      <c r="I19" s="39"/>
      <c r="J19" s="39" t="s">
        <v>189</v>
      </c>
      <c r="K19" s="39" t="s">
        <v>190</v>
      </c>
    </row>
    <row r="20" spans="1:11" x14ac:dyDescent="0.2">
      <c r="A20" s="41" t="s">
        <v>165</v>
      </c>
      <c r="B20" s="42" t="s">
        <v>166</v>
      </c>
      <c r="C20" s="54">
        <v>466488.18883167609</v>
      </c>
      <c r="D20" s="55">
        <v>265439.6282754094</v>
      </c>
      <c r="E20" s="55">
        <v>10505.359514279995</v>
      </c>
      <c r="F20" s="55">
        <v>8.4824760000000001</v>
      </c>
      <c r="G20" s="55">
        <v>167115.98990144802</v>
      </c>
      <c r="H20" s="55">
        <v>12846.851972000009</v>
      </c>
      <c r="I20" s="55">
        <v>10571.876692538683</v>
      </c>
      <c r="J20" s="55">
        <v>0</v>
      </c>
      <c r="K20" s="55">
        <v>0</v>
      </c>
    </row>
    <row r="21" spans="1:11" x14ac:dyDescent="0.2">
      <c r="A21" s="44" t="s">
        <v>167</v>
      </c>
      <c r="B21" s="30" t="s">
        <v>168</v>
      </c>
      <c r="C21" s="54">
        <v>132441.53057160004</v>
      </c>
      <c r="D21" s="45">
        <v>26233.941684152007</v>
      </c>
      <c r="E21" s="45">
        <v>1108.3853799999999</v>
      </c>
      <c r="F21" s="45">
        <v>4.07254</v>
      </c>
      <c r="G21" s="45">
        <v>96566.074379448022</v>
      </c>
      <c r="H21" s="45">
        <v>4199.4122020000013</v>
      </c>
      <c r="I21" s="45">
        <v>4329.6443860000018</v>
      </c>
      <c r="J21" s="45">
        <v>0</v>
      </c>
      <c r="K21" s="45">
        <v>0</v>
      </c>
    </row>
    <row r="22" spans="1:11" x14ac:dyDescent="0.2">
      <c r="A22" s="44" t="s">
        <v>169</v>
      </c>
      <c r="B22" s="30" t="s">
        <v>170</v>
      </c>
      <c r="C22" s="54">
        <v>281967.04018307611</v>
      </c>
      <c r="D22" s="45">
        <v>237853.85471825741</v>
      </c>
      <c r="E22" s="45">
        <v>9396.9741342799953</v>
      </c>
      <c r="F22" s="45">
        <v>4.4099360000000001</v>
      </c>
      <c r="G22" s="45">
        <v>19822.129317999999</v>
      </c>
      <c r="H22" s="45">
        <v>8647.4397700000081</v>
      </c>
      <c r="I22" s="45">
        <v>6242.2323065386809</v>
      </c>
      <c r="J22" s="45">
        <v>0</v>
      </c>
      <c r="K22" s="45">
        <v>0</v>
      </c>
    </row>
    <row r="23" spans="1:11" x14ac:dyDescent="0.2">
      <c r="A23" s="46" t="s">
        <v>171</v>
      </c>
      <c r="B23" s="47" t="s">
        <v>172</v>
      </c>
      <c r="C23" s="56">
        <v>52079.618076999999</v>
      </c>
      <c r="D23" s="45">
        <v>1351.8318729999801</v>
      </c>
      <c r="E23" s="45">
        <v>0</v>
      </c>
      <c r="F23" s="45">
        <v>0</v>
      </c>
      <c r="G23" s="45">
        <v>50727.786204000018</v>
      </c>
      <c r="H23" s="45">
        <v>0</v>
      </c>
      <c r="I23" s="45">
        <v>0</v>
      </c>
      <c r="J23" s="45">
        <v>0</v>
      </c>
      <c r="K23" s="45">
        <v>0</v>
      </c>
    </row>
    <row r="24" spans="1:11" x14ac:dyDescent="0.2">
      <c r="A24" s="46" t="s">
        <v>173</v>
      </c>
      <c r="B24" s="47" t="s">
        <v>174</v>
      </c>
      <c r="C24" s="56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</sheetData>
  <mergeCells count="21">
    <mergeCell ref="A1:Q1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H7:K7"/>
    <mergeCell ref="O2:O3"/>
    <mergeCell ref="P2:Q2"/>
    <mergeCell ref="A3:C3"/>
    <mergeCell ref="P3:Q3"/>
    <mergeCell ref="A4:A8"/>
    <mergeCell ref="C4:C8"/>
    <mergeCell ref="D4:Q4"/>
    <mergeCell ref="H5:K5"/>
    <mergeCell ref="D6:D8"/>
    <mergeCell ref="E6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="110" zoomScaleNormal="110" workbookViewId="0">
      <selection activeCell="C2" sqref="C2:E2"/>
    </sheetView>
  </sheetViews>
  <sheetFormatPr defaultRowHeight="12.75" x14ac:dyDescent="0.2"/>
  <cols>
    <col min="1" max="1" width="6" style="19" bestFit="1" customWidth="1"/>
    <col min="2" max="2" width="15.28515625" style="19" hidden="1" customWidth="1"/>
    <col min="3" max="3" width="62.140625" style="16" customWidth="1"/>
    <col min="4" max="4" width="13.140625" style="16" customWidth="1"/>
    <col min="5" max="5" width="16" style="16" customWidth="1"/>
    <col min="6" max="6" width="13.28515625" style="16" customWidth="1"/>
    <col min="7" max="7" width="13.140625" style="16" customWidth="1"/>
    <col min="8" max="8" width="13.7109375" style="16" customWidth="1"/>
    <col min="9" max="9" width="14.42578125" style="16" customWidth="1"/>
    <col min="10" max="10" width="13.5703125" style="16" customWidth="1"/>
    <col min="11" max="11" width="14.42578125" style="16" customWidth="1"/>
    <col min="12" max="12" width="13.28515625" style="16" customWidth="1"/>
    <col min="13" max="13" width="14.85546875" style="16" customWidth="1"/>
    <col min="14" max="14" width="14" style="16" bestFit="1" customWidth="1"/>
    <col min="15" max="15" width="9.140625" style="16"/>
    <col min="16" max="16" width="9.5703125" style="16" bestFit="1" customWidth="1"/>
    <col min="17" max="16384" width="9.140625" style="16"/>
  </cols>
  <sheetData>
    <row r="1" spans="1:16" x14ac:dyDescent="0.2">
      <c r="A1" s="130" t="s">
        <v>191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6" x14ac:dyDescent="0.2">
      <c r="A2" s="57"/>
      <c r="B2" s="57"/>
      <c r="C2" s="161" t="s">
        <v>192</v>
      </c>
      <c r="D2" s="161"/>
      <c r="E2" s="161"/>
      <c r="F2" s="58"/>
      <c r="G2" s="58"/>
      <c r="H2" s="58"/>
      <c r="I2" s="58"/>
      <c r="J2" s="58"/>
      <c r="K2" s="58"/>
      <c r="L2" s="132" t="s">
        <v>1</v>
      </c>
      <c r="M2" s="132"/>
    </row>
    <row r="3" spans="1:16" x14ac:dyDescent="0.2">
      <c r="A3" s="59"/>
      <c r="B3" s="59"/>
      <c r="C3" s="60" t="s">
        <v>193</v>
      </c>
      <c r="D3" s="26" t="s">
        <v>194</v>
      </c>
      <c r="E3" s="60" t="s">
        <v>195</v>
      </c>
      <c r="F3" s="60" t="s">
        <v>196</v>
      </c>
      <c r="G3" s="60" t="s">
        <v>197</v>
      </c>
      <c r="H3" s="60" t="s">
        <v>114</v>
      </c>
      <c r="I3" s="60" t="s">
        <v>198</v>
      </c>
      <c r="J3" s="60" t="s">
        <v>199</v>
      </c>
      <c r="K3" s="60" t="s">
        <v>200</v>
      </c>
      <c r="L3" s="26" t="s">
        <v>201</v>
      </c>
      <c r="M3" s="26" t="s">
        <v>202</v>
      </c>
      <c r="N3" s="26" t="s">
        <v>203</v>
      </c>
    </row>
    <row r="4" spans="1:16" hidden="1" x14ac:dyDescent="0.2">
      <c r="A4" s="59"/>
      <c r="B4" s="59"/>
      <c r="C4" s="61" t="s">
        <v>204</v>
      </c>
      <c r="D4" s="23" t="s">
        <v>205</v>
      </c>
      <c r="E4" s="61" t="s">
        <v>206</v>
      </c>
      <c r="F4" s="61" t="s">
        <v>207</v>
      </c>
      <c r="G4" s="61" t="s">
        <v>208</v>
      </c>
      <c r="H4" s="61" t="s">
        <v>209</v>
      </c>
      <c r="I4" s="61" t="s">
        <v>210</v>
      </c>
      <c r="J4" s="61" t="s">
        <v>211</v>
      </c>
      <c r="K4" s="61" t="s">
        <v>212</v>
      </c>
      <c r="L4" s="23" t="s">
        <v>213</v>
      </c>
      <c r="M4" s="23" t="s">
        <v>214</v>
      </c>
      <c r="N4" s="23" t="s">
        <v>215</v>
      </c>
    </row>
    <row r="5" spans="1:16" x14ac:dyDescent="0.2">
      <c r="A5" s="59">
        <v>1</v>
      </c>
      <c r="B5" s="62" t="s">
        <v>216</v>
      </c>
      <c r="C5" s="27" t="s">
        <v>217</v>
      </c>
      <c r="D5" s="33">
        <v>99821.500149999978</v>
      </c>
      <c r="E5" s="33">
        <v>10678.084351128047</v>
      </c>
      <c r="F5" s="33">
        <v>51074.2542664586</v>
      </c>
      <c r="G5" s="33">
        <v>50485.817514951123</v>
      </c>
      <c r="H5" s="33">
        <v>35958.09466980955</v>
      </c>
      <c r="I5" s="33">
        <v>51953.818891954172</v>
      </c>
      <c r="J5" s="33">
        <v>22921.712800946942</v>
      </c>
      <c r="K5" s="33">
        <v>134746.06441021967</v>
      </c>
      <c r="L5" s="33">
        <v>145177.37572024867</v>
      </c>
      <c r="M5" s="33">
        <v>142413.38033703412</v>
      </c>
      <c r="N5" s="33">
        <v>745230.10311275092</v>
      </c>
      <c r="P5" s="63"/>
    </row>
    <row r="6" spans="1:16" x14ac:dyDescent="0.2">
      <c r="A6" s="64">
        <v>1.1000000000000001</v>
      </c>
      <c r="B6" s="65" t="s">
        <v>218</v>
      </c>
      <c r="C6" s="31" t="s">
        <v>219</v>
      </c>
      <c r="D6" s="32">
        <v>99821.500149999978</v>
      </c>
      <c r="E6" s="32">
        <v>0</v>
      </c>
      <c r="F6" s="32">
        <v>0</v>
      </c>
      <c r="G6" s="32">
        <v>17680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10094.291400000002</v>
      </c>
      <c r="N6" s="33">
        <v>127595.79154999998</v>
      </c>
    </row>
    <row r="7" spans="1:16" x14ac:dyDescent="0.2">
      <c r="A7" s="64">
        <v>1.2</v>
      </c>
      <c r="B7" s="66" t="s">
        <v>220</v>
      </c>
      <c r="C7" s="31" t="s">
        <v>221</v>
      </c>
      <c r="D7" s="32">
        <v>0</v>
      </c>
      <c r="E7" s="32">
        <v>5825.5554099999999</v>
      </c>
      <c r="F7" s="32">
        <v>14393.265079999997</v>
      </c>
      <c r="G7" s="32">
        <v>3425.3947899999998</v>
      </c>
      <c r="H7" s="32">
        <v>12015.003500000001</v>
      </c>
      <c r="I7" s="32">
        <v>22985.261480000001</v>
      </c>
      <c r="J7" s="32">
        <v>5200.5246500000003</v>
      </c>
      <c r="K7" s="32">
        <v>13198.929120000001</v>
      </c>
      <c r="L7" s="32">
        <v>7302.7256899999848</v>
      </c>
      <c r="M7" s="32">
        <v>0</v>
      </c>
      <c r="N7" s="33">
        <v>84346.659719999996</v>
      </c>
    </row>
    <row r="8" spans="1:16" x14ac:dyDescent="0.2">
      <c r="A8" s="64">
        <v>1.3</v>
      </c>
      <c r="B8" s="65" t="s">
        <v>222</v>
      </c>
      <c r="C8" s="10" t="s">
        <v>223</v>
      </c>
      <c r="D8" s="32">
        <v>0</v>
      </c>
      <c r="E8" s="32">
        <v>1360.4258111280483</v>
      </c>
      <c r="F8" s="32">
        <v>8708.7696625850076</v>
      </c>
      <c r="G8" s="32">
        <v>25470.422724951124</v>
      </c>
      <c r="H8" s="32">
        <v>20543.091169809548</v>
      </c>
      <c r="I8" s="32">
        <v>20468.557411954171</v>
      </c>
      <c r="J8" s="32">
        <v>17721.188150946942</v>
      </c>
      <c r="K8" s="32">
        <v>118147.13529021968</v>
      </c>
      <c r="L8" s="32">
        <v>121058.4089759987</v>
      </c>
      <c r="M8" s="32">
        <v>35362.278924825936</v>
      </c>
      <c r="N8" s="33">
        <v>368840.27812241914</v>
      </c>
    </row>
    <row r="9" spans="1:16" ht="11.25" customHeight="1" x14ac:dyDescent="0.2">
      <c r="A9" s="64">
        <v>1.4</v>
      </c>
      <c r="B9" s="66" t="s">
        <v>224</v>
      </c>
      <c r="C9" s="10" t="s">
        <v>225</v>
      </c>
      <c r="D9" s="32">
        <v>0</v>
      </c>
      <c r="E9" s="32">
        <v>0</v>
      </c>
      <c r="F9" s="32">
        <v>0</v>
      </c>
      <c r="G9" s="32">
        <v>3910</v>
      </c>
      <c r="H9" s="32">
        <v>0</v>
      </c>
      <c r="I9" s="32">
        <v>0</v>
      </c>
      <c r="J9" s="32">
        <v>0</v>
      </c>
      <c r="K9" s="32">
        <v>0</v>
      </c>
      <c r="L9" s="32">
        <v>7253.7410542500002</v>
      </c>
      <c r="M9" s="32">
        <v>0</v>
      </c>
      <c r="N9" s="33">
        <v>11163.74105425</v>
      </c>
    </row>
    <row r="10" spans="1:16" x14ac:dyDescent="0.2">
      <c r="A10" s="64">
        <v>1.5</v>
      </c>
      <c r="B10" s="66" t="s">
        <v>226</v>
      </c>
      <c r="C10" s="31" t="s">
        <v>227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3">
        <v>0</v>
      </c>
    </row>
    <row r="11" spans="1:16" x14ac:dyDescent="0.2">
      <c r="A11" s="64">
        <v>1.6</v>
      </c>
      <c r="B11" s="66" t="s">
        <v>228</v>
      </c>
      <c r="C11" s="31" t="s">
        <v>229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3">
        <v>0</v>
      </c>
    </row>
    <row r="12" spans="1:16" x14ac:dyDescent="0.2">
      <c r="A12" s="64">
        <v>1.7</v>
      </c>
      <c r="B12" s="66" t="s">
        <v>230</v>
      </c>
      <c r="C12" s="31" t="s">
        <v>231</v>
      </c>
      <c r="D12" s="32">
        <v>0</v>
      </c>
      <c r="E12" s="32">
        <v>3492.1031300000004</v>
      </c>
      <c r="F12" s="32">
        <v>8644.4434099999999</v>
      </c>
      <c r="G12" s="32">
        <v>0</v>
      </c>
      <c r="H12" s="32">
        <v>3400</v>
      </c>
      <c r="I12" s="32">
        <v>8500</v>
      </c>
      <c r="J12" s="32">
        <v>0</v>
      </c>
      <c r="K12" s="32">
        <v>3400</v>
      </c>
      <c r="L12" s="32">
        <v>9562.5</v>
      </c>
      <c r="M12" s="32">
        <v>156.29661000000488</v>
      </c>
      <c r="N12" s="33">
        <v>37155.343150000001</v>
      </c>
    </row>
    <row r="13" spans="1:16" x14ac:dyDescent="0.2">
      <c r="A13" s="64">
        <v>1.8</v>
      </c>
      <c r="B13" s="66" t="s">
        <v>232</v>
      </c>
      <c r="C13" s="31" t="s">
        <v>233</v>
      </c>
      <c r="D13" s="32">
        <v>0</v>
      </c>
      <c r="E13" s="32">
        <v>0</v>
      </c>
      <c r="F13" s="32">
        <v>19327.776113873595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96800.513402208191</v>
      </c>
      <c r="N13" s="33">
        <v>116128.28951608179</v>
      </c>
    </row>
    <row r="14" spans="1:16" x14ac:dyDescent="0.2">
      <c r="A14" s="59">
        <v>2</v>
      </c>
      <c r="B14" s="62" t="s">
        <v>234</v>
      </c>
      <c r="C14" s="27" t="s">
        <v>235</v>
      </c>
      <c r="D14" s="33">
        <v>170424.95995715196</v>
      </c>
      <c r="E14" s="33">
        <v>2221.2830218872505</v>
      </c>
      <c r="F14" s="33">
        <v>15074.033523745398</v>
      </c>
      <c r="G14" s="33">
        <v>68832.328012757964</v>
      </c>
      <c r="H14" s="33">
        <v>113276.89518863255</v>
      </c>
      <c r="I14" s="33">
        <v>91582.258126060697</v>
      </c>
      <c r="J14" s="33">
        <v>69932.423129348477</v>
      </c>
      <c r="K14" s="33">
        <v>38277.928799604611</v>
      </c>
      <c r="L14" s="33">
        <v>29342.905953083064</v>
      </c>
      <c r="M14" s="33">
        <v>58312.456907727981</v>
      </c>
      <c r="N14" s="33">
        <v>657277.47262000002</v>
      </c>
      <c r="P14" s="63"/>
    </row>
    <row r="15" spans="1:16" x14ac:dyDescent="0.2">
      <c r="A15" s="64">
        <v>2.1</v>
      </c>
      <c r="B15" s="66" t="s">
        <v>236</v>
      </c>
      <c r="C15" s="10" t="s">
        <v>237</v>
      </c>
      <c r="D15" s="67">
        <v>0</v>
      </c>
      <c r="E15" s="32">
        <v>0</v>
      </c>
      <c r="F15" s="32">
        <v>0</v>
      </c>
      <c r="G15" s="32">
        <v>15000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15000</v>
      </c>
    </row>
    <row r="16" spans="1:16" ht="13.5" customHeight="1" x14ac:dyDescent="0.2">
      <c r="A16" s="64">
        <v>2.2000000000000002</v>
      </c>
      <c r="B16" s="66" t="s">
        <v>238</v>
      </c>
      <c r="C16" s="10" t="s">
        <v>239</v>
      </c>
      <c r="D16" s="32">
        <v>169.35685099999995</v>
      </c>
      <c r="E16" s="32">
        <v>0.27559</v>
      </c>
      <c r="F16" s="32">
        <v>108.62466999999999</v>
      </c>
      <c r="G16" s="32">
        <v>15812.218536999999</v>
      </c>
      <c r="H16" s="32">
        <v>23727.82242</v>
      </c>
      <c r="I16" s="32">
        <v>9897.0449100000005</v>
      </c>
      <c r="J16" s="32">
        <v>189.41165999999998</v>
      </c>
      <c r="K16" s="32">
        <v>2179.95145</v>
      </c>
      <c r="L16" s="32">
        <v>5021.7084419999937</v>
      </c>
      <c r="M16" s="32">
        <v>46635.950300000004</v>
      </c>
      <c r="N16" s="33">
        <v>103742.36483000001</v>
      </c>
    </row>
    <row r="17" spans="1:14" x14ac:dyDescent="0.2">
      <c r="A17" s="64">
        <v>2.2999999999999998</v>
      </c>
      <c r="B17" s="66" t="s">
        <v>240</v>
      </c>
      <c r="C17" s="10" t="s">
        <v>241</v>
      </c>
      <c r="D17" s="67">
        <v>170255.60310615198</v>
      </c>
      <c r="E17" s="32">
        <v>2221.0074318872503</v>
      </c>
      <c r="F17" s="32">
        <v>14965.408853745401</v>
      </c>
      <c r="G17" s="32">
        <v>38020.109475757963</v>
      </c>
      <c r="H17" s="32">
        <v>89549.072768632541</v>
      </c>
      <c r="I17" s="32">
        <v>81685.2132160607</v>
      </c>
      <c r="J17" s="32">
        <v>69743.011469348465</v>
      </c>
      <c r="K17" s="32">
        <v>36097.977349604604</v>
      </c>
      <c r="L17" s="32">
        <v>7321.1975110830736</v>
      </c>
      <c r="M17" s="32">
        <v>0</v>
      </c>
      <c r="N17" s="33">
        <v>509858.60118227202</v>
      </c>
    </row>
    <row r="18" spans="1:14" x14ac:dyDescent="0.2">
      <c r="A18" s="64" t="s">
        <v>242</v>
      </c>
      <c r="B18" s="66" t="s">
        <v>243</v>
      </c>
      <c r="C18" s="68" t="s">
        <v>244</v>
      </c>
      <c r="D18" s="69">
        <v>170255.60310615198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0">
        <v>170255.60310615198</v>
      </c>
    </row>
    <row r="19" spans="1:14" x14ac:dyDescent="0.2">
      <c r="A19" s="64" t="s">
        <v>245</v>
      </c>
      <c r="B19" s="66" t="s">
        <v>246</v>
      </c>
      <c r="C19" s="68" t="s">
        <v>247</v>
      </c>
      <c r="D19" s="69">
        <v>0</v>
      </c>
      <c r="E19" s="69">
        <v>2221.0074318872503</v>
      </c>
      <c r="F19" s="69">
        <v>14965.408853745401</v>
      </c>
      <c r="G19" s="69">
        <v>38020.109475757963</v>
      </c>
      <c r="H19" s="69">
        <v>89549.072768632541</v>
      </c>
      <c r="I19" s="69">
        <v>81685.2132160607</v>
      </c>
      <c r="J19" s="69">
        <v>69743.011469348465</v>
      </c>
      <c r="K19" s="69">
        <v>36097.977349604604</v>
      </c>
      <c r="L19" s="69">
        <v>7321.1975110830736</v>
      </c>
      <c r="M19" s="69">
        <v>0</v>
      </c>
      <c r="N19" s="70">
        <v>339602.99807611998</v>
      </c>
    </row>
    <row r="20" spans="1:14" x14ac:dyDescent="0.2">
      <c r="A20" s="64">
        <v>2.4</v>
      </c>
      <c r="B20" s="66" t="s">
        <v>248</v>
      </c>
      <c r="C20" s="10" t="s">
        <v>249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17000</v>
      </c>
      <c r="M20" s="32">
        <v>0</v>
      </c>
      <c r="N20" s="33">
        <v>17000</v>
      </c>
    </row>
    <row r="21" spans="1:14" x14ac:dyDescent="0.2">
      <c r="A21" s="64">
        <v>2.5</v>
      </c>
      <c r="B21" s="66" t="s">
        <v>250</v>
      </c>
      <c r="C21" s="31" t="s">
        <v>251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3">
        <v>0</v>
      </c>
    </row>
    <row r="22" spans="1:14" x14ac:dyDescent="0.2">
      <c r="A22" s="64">
        <v>2.6</v>
      </c>
      <c r="B22" s="66" t="s">
        <v>252</v>
      </c>
      <c r="C22" s="31" t="s">
        <v>253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11676.506607727977</v>
      </c>
      <c r="N22" s="33">
        <v>11676.506607727977</v>
      </c>
    </row>
    <row r="23" spans="1:14" x14ac:dyDescent="0.2">
      <c r="A23" s="59">
        <v>3</v>
      </c>
      <c r="B23" s="62" t="s">
        <v>254</v>
      </c>
      <c r="C23" s="27" t="s">
        <v>255</v>
      </c>
      <c r="D23" s="33">
        <v>-70603.459807151987</v>
      </c>
      <c r="E23" s="33">
        <v>8456.8013292407959</v>
      </c>
      <c r="F23" s="33">
        <v>36000.220742713202</v>
      </c>
      <c r="G23" s="33">
        <v>-18346.510497806841</v>
      </c>
      <c r="H23" s="33">
        <v>-77318.800518823002</v>
      </c>
      <c r="I23" s="33">
        <v>-39628.439234106525</v>
      </c>
      <c r="J23" s="33">
        <v>-47010.710328401532</v>
      </c>
      <c r="K23" s="33">
        <v>96468.135610615049</v>
      </c>
      <c r="L23" s="33">
        <v>115834.4697671656</v>
      </c>
      <c r="M23" s="33">
        <v>84100.923429306131</v>
      </c>
      <c r="N23" s="33">
        <v>87952.630492750875</v>
      </c>
    </row>
  </sheetData>
  <mergeCells count="3">
    <mergeCell ref="A1:M1"/>
    <mergeCell ref="C2:E2"/>
    <mergeCell ref="L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10" zoomScaleNormal="110" workbookViewId="0">
      <selection activeCell="F39" sqref="F39"/>
    </sheetView>
  </sheetViews>
  <sheetFormatPr defaultRowHeight="12.75" x14ac:dyDescent="0.2"/>
  <cols>
    <col min="1" max="1" width="4.85546875" style="19" bestFit="1" customWidth="1"/>
    <col min="2" max="2" width="38.28515625" style="19" hidden="1" customWidth="1"/>
    <col min="3" max="3" width="58.5703125" style="16" customWidth="1"/>
    <col min="4" max="4" width="13.140625" style="16" bestFit="1" customWidth="1"/>
    <col min="5" max="5" width="13.140625" style="16" customWidth="1"/>
    <col min="6" max="6" width="12.28515625" style="16" bestFit="1" customWidth="1"/>
    <col min="7" max="7" width="11.28515625" style="16" bestFit="1" customWidth="1"/>
    <col min="8" max="8" width="10.28515625" style="16" bestFit="1" customWidth="1"/>
    <col min="9" max="16384" width="9.140625" style="16"/>
  </cols>
  <sheetData>
    <row r="1" spans="1:8" s="25" customFormat="1" x14ac:dyDescent="0.2">
      <c r="A1" s="162" t="s">
        <v>393</v>
      </c>
      <c r="B1" s="162"/>
      <c r="C1" s="162"/>
      <c r="D1" s="162"/>
      <c r="E1" s="162"/>
      <c r="F1" s="162"/>
      <c r="G1" s="162"/>
      <c r="H1" s="162"/>
    </row>
    <row r="2" spans="1:8" s="25" customFormat="1" x14ac:dyDescent="0.2">
      <c r="A2" s="89"/>
      <c r="B2" s="89"/>
      <c r="C2" s="163" t="s">
        <v>394</v>
      </c>
      <c r="D2" s="163"/>
      <c r="E2" s="90"/>
      <c r="F2" s="90"/>
      <c r="G2" s="164" t="s">
        <v>1</v>
      </c>
      <c r="H2" s="164"/>
    </row>
    <row r="3" spans="1:8" x14ac:dyDescent="0.2">
      <c r="A3" s="72"/>
      <c r="B3" s="72"/>
      <c r="C3" s="26"/>
      <c r="D3" s="26" t="s">
        <v>131</v>
      </c>
      <c r="E3" s="60" t="s">
        <v>395</v>
      </c>
      <c r="F3" s="60" t="s">
        <v>396</v>
      </c>
      <c r="G3" s="60" t="s">
        <v>397</v>
      </c>
      <c r="H3" s="60" t="s">
        <v>76</v>
      </c>
    </row>
    <row r="4" spans="1:8" hidden="1" x14ac:dyDescent="0.2">
      <c r="A4" s="72"/>
      <c r="B4" s="72"/>
      <c r="C4" s="23" t="s">
        <v>398</v>
      </c>
      <c r="D4" s="23" t="s">
        <v>151</v>
      </c>
      <c r="E4" s="61" t="s">
        <v>395</v>
      </c>
      <c r="F4" s="61" t="s">
        <v>399</v>
      </c>
      <c r="G4" s="61" t="s">
        <v>400</v>
      </c>
      <c r="H4" s="61" t="s">
        <v>401</v>
      </c>
    </row>
    <row r="5" spans="1:8" x14ac:dyDescent="0.2">
      <c r="A5" s="7">
        <v>1</v>
      </c>
      <c r="B5" s="8" t="s">
        <v>216</v>
      </c>
      <c r="C5" s="27" t="s">
        <v>217</v>
      </c>
      <c r="D5" s="55">
        <v>745230.1031127508</v>
      </c>
      <c r="E5" s="91">
        <v>517247.43759448547</v>
      </c>
      <c r="F5" s="91">
        <v>198748.88259677106</v>
      </c>
      <c r="G5" s="91">
        <v>26817.470112452247</v>
      </c>
      <c r="H5" s="91">
        <v>2416.3128090420005</v>
      </c>
    </row>
    <row r="6" spans="1:8" x14ac:dyDescent="0.2">
      <c r="A6" s="5">
        <v>1.1000000000000001</v>
      </c>
      <c r="B6" s="9" t="s">
        <v>402</v>
      </c>
      <c r="C6" s="31" t="s">
        <v>403</v>
      </c>
      <c r="D6" s="55">
        <v>127595.79156018399</v>
      </c>
      <c r="E6" s="92">
        <v>34285.137470000001</v>
      </c>
      <c r="F6" s="92">
        <v>71667.687972</v>
      </c>
      <c r="G6" s="92">
        <v>19558.310852191997</v>
      </c>
      <c r="H6" s="92">
        <v>2084.6552659920003</v>
      </c>
    </row>
    <row r="7" spans="1:8" x14ac:dyDescent="0.2">
      <c r="A7" s="5">
        <v>1.2</v>
      </c>
      <c r="B7" s="9" t="s">
        <v>220</v>
      </c>
      <c r="C7" s="31" t="s">
        <v>221</v>
      </c>
      <c r="D7" s="55">
        <v>84346.659723999997</v>
      </c>
      <c r="E7" s="92">
        <v>49046.129090000002</v>
      </c>
      <c r="F7" s="92">
        <v>35300.530633999995</v>
      </c>
      <c r="G7" s="92">
        <v>0</v>
      </c>
      <c r="H7" s="92">
        <v>0</v>
      </c>
    </row>
    <row r="8" spans="1:8" x14ac:dyDescent="0.2">
      <c r="A8" s="5">
        <v>1.3</v>
      </c>
      <c r="B8" s="9" t="s">
        <v>404</v>
      </c>
      <c r="C8" s="31" t="s">
        <v>270</v>
      </c>
      <c r="D8" s="55">
        <v>368840.2781224192</v>
      </c>
      <c r="E8" s="92">
        <v>314353.0999992938</v>
      </c>
      <c r="F8" s="92">
        <v>48530.953645021124</v>
      </c>
      <c r="G8" s="92">
        <v>5956.2190650042485</v>
      </c>
      <c r="H8" s="92">
        <v>5.4130999999948415E-3</v>
      </c>
    </row>
    <row r="9" spans="1:8" x14ac:dyDescent="0.2">
      <c r="A9" s="5">
        <v>1.4</v>
      </c>
      <c r="B9" s="9" t="s">
        <v>405</v>
      </c>
      <c r="C9" s="10" t="s">
        <v>406</v>
      </c>
      <c r="D9" s="55">
        <v>48319.084204250001</v>
      </c>
      <c r="E9" s="92">
        <v>12236.74315</v>
      </c>
      <c r="F9" s="92">
        <v>36082.341054249999</v>
      </c>
      <c r="G9" s="92">
        <v>0</v>
      </c>
      <c r="H9" s="92">
        <v>0</v>
      </c>
    </row>
    <row r="10" spans="1:8" x14ac:dyDescent="0.2">
      <c r="A10" s="5">
        <v>1.5</v>
      </c>
      <c r="B10" s="9" t="s">
        <v>407</v>
      </c>
      <c r="C10" s="31" t="s">
        <v>229</v>
      </c>
      <c r="D10" s="55">
        <v>0</v>
      </c>
      <c r="E10" s="92">
        <v>0</v>
      </c>
      <c r="F10" s="92">
        <v>0</v>
      </c>
      <c r="G10" s="92">
        <v>0</v>
      </c>
      <c r="H10" s="92">
        <v>0</v>
      </c>
    </row>
    <row r="11" spans="1:8" x14ac:dyDescent="0.2">
      <c r="A11" s="5">
        <v>1.6</v>
      </c>
      <c r="B11" s="9" t="s">
        <v>408</v>
      </c>
      <c r="C11" s="31" t="s">
        <v>409</v>
      </c>
      <c r="D11" s="55">
        <v>0</v>
      </c>
      <c r="E11" s="92">
        <v>0</v>
      </c>
      <c r="F11" s="92">
        <v>0</v>
      </c>
      <c r="G11" s="92">
        <v>0</v>
      </c>
      <c r="H11" s="92">
        <v>0</v>
      </c>
    </row>
    <row r="12" spans="1:8" x14ac:dyDescent="0.2">
      <c r="A12" s="5">
        <v>1.7</v>
      </c>
      <c r="B12" s="9" t="s">
        <v>410</v>
      </c>
      <c r="C12" s="31" t="s">
        <v>411</v>
      </c>
      <c r="D12" s="55">
        <v>82411.229030000031</v>
      </c>
      <c r="E12" s="92">
        <v>82411.229030000031</v>
      </c>
      <c r="F12" s="92">
        <v>0</v>
      </c>
      <c r="G12" s="92">
        <v>0</v>
      </c>
      <c r="H12" s="92">
        <v>0</v>
      </c>
    </row>
    <row r="13" spans="1:8" x14ac:dyDescent="0.2">
      <c r="A13" s="5">
        <v>1.8</v>
      </c>
      <c r="B13" s="9" t="s">
        <v>296</v>
      </c>
      <c r="C13" s="31" t="s">
        <v>233</v>
      </c>
      <c r="D13" s="55">
        <v>33717.060471897559</v>
      </c>
      <c r="E13" s="92">
        <v>24915.098855191616</v>
      </c>
      <c r="F13" s="92">
        <v>7167.369291499941</v>
      </c>
      <c r="G13" s="92">
        <v>1302.9401952560002</v>
      </c>
      <c r="H13" s="92">
        <v>331.65212994999996</v>
      </c>
    </row>
    <row r="14" spans="1:8" x14ac:dyDescent="0.2">
      <c r="A14" s="7">
        <v>2</v>
      </c>
      <c r="B14" s="8" t="s">
        <v>234</v>
      </c>
      <c r="C14" s="27" t="s">
        <v>235</v>
      </c>
      <c r="D14" s="55">
        <v>657277.47261999978</v>
      </c>
      <c r="E14" s="91">
        <v>429741.08709735179</v>
      </c>
      <c r="F14" s="91">
        <v>196688.81085000001</v>
      </c>
      <c r="G14" s="91">
        <v>29885.063045152001</v>
      </c>
      <c r="H14" s="91">
        <v>962.51162749599996</v>
      </c>
    </row>
    <row r="15" spans="1:8" x14ac:dyDescent="0.2">
      <c r="A15" s="5">
        <v>2.1</v>
      </c>
      <c r="B15" s="9" t="s">
        <v>412</v>
      </c>
      <c r="C15" s="10" t="s">
        <v>413</v>
      </c>
      <c r="D15" s="55">
        <v>15000</v>
      </c>
      <c r="E15" s="92">
        <v>15000</v>
      </c>
      <c r="F15" s="92">
        <v>0</v>
      </c>
      <c r="G15" s="92">
        <v>0</v>
      </c>
      <c r="H15" s="92">
        <v>0</v>
      </c>
    </row>
    <row r="16" spans="1:8" ht="25.5" x14ac:dyDescent="0.2">
      <c r="A16" s="5">
        <v>2.2000000000000002</v>
      </c>
      <c r="B16" s="9" t="s">
        <v>414</v>
      </c>
      <c r="C16" s="10" t="s">
        <v>415</v>
      </c>
      <c r="D16" s="55">
        <v>103742.37382644402</v>
      </c>
      <c r="E16" s="92">
        <v>102448.64267000002</v>
      </c>
      <c r="F16" s="92">
        <v>1293.4228829999997</v>
      </c>
      <c r="G16" s="92">
        <v>0.303923424</v>
      </c>
      <c r="H16" s="92">
        <v>4.3500200000000004E-3</v>
      </c>
    </row>
    <row r="17" spans="1:8" x14ac:dyDescent="0.2">
      <c r="A17" s="5">
        <v>2.2999999999999998</v>
      </c>
      <c r="B17" s="66" t="s">
        <v>240</v>
      </c>
      <c r="C17" s="31" t="s">
        <v>416</v>
      </c>
      <c r="D17" s="55">
        <v>509858.51846586401</v>
      </c>
      <c r="E17" s="92">
        <v>304396.61681000004</v>
      </c>
      <c r="F17" s="92">
        <v>175246.49484800003</v>
      </c>
      <c r="G17" s="92">
        <v>29345.318841887998</v>
      </c>
      <c r="H17" s="92">
        <v>870.08796597599996</v>
      </c>
    </row>
    <row r="18" spans="1:8" x14ac:dyDescent="0.2">
      <c r="A18" s="5" t="s">
        <v>242</v>
      </c>
      <c r="B18" s="66" t="s">
        <v>243</v>
      </c>
      <c r="C18" s="31" t="s">
        <v>417</v>
      </c>
      <c r="D18" s="55">
        <v>170255.60310615198</v>
      </c>
      <c r="E18" s="92">
        <v>88362.512549999956</v>
      </c>
      <c r="F18" s="92">
        <v>54029.419126560024</v>
      </c>
      <c r="G18" s="92">
        <v>26993.583463616</v>
      </c>
      <c r="H18" s="92">
        <v>870.08796597599996</v>
      </c>
    </row>
    <row r="19" spans="1:8" x14ac:dyDescent="0.2">
      <c r="A19" s="5" t="s">
        <v>245</v>
      </c>
      <c r="B19" s="66" t="s">
        <v>246</v>
      </c>
      <c r="C19" s="31" t="s">
        <v>418</v>
      </c>
      <c r="D19" s="55">
        <v>339602.91535971209</v>
      </c>
      <c r="E19" s="92">
        <v>216034.10426000005</v>
      </c>
      <c r="F19" s="92">
        <v>121217.07572144001</v>
      </c>
      <c r="G19" s="92">
        <v>2351.7353782719997</v>
      </c>
      <c r="H19" s="92">
        <v>0</v>
      </c>
    </row>
    <row r="20" spans="1:8" x14ac:dyDescent="0.2">
      <c r="A20" s="5">
        <v>2.4</v>
      </c>
      <c r="B20" s="66" t="s">
        <v>248</v>
      </c>
      <c r="C20" s="31" t="s">
        <v>249</v>
      </c>
      <c r="D20" s="55">
        <v>17000</v>
      </c>
      <c r="E20" s="92">
        <v>0</v>
      </c>
      <c r="F20" s="92">
        <v>17000</v>
      </c>
      <c r="G20" s="92">
        <v>0</v>
      </c>
      <c r="H20" s="92">
        <v>0</v>
      </c>
    </row>
    <row r="21" spans="1:8" x14ac:dyDescent="0.2">
      <c r="A21" s="5">
        <v>2.5</v>
      </c>
      <c r="B21" s="66" t="s">
        <v>250</v>
      </c>
      <c r="C21" s="31" t="s">
        <v>251</v>
      </c>
      <c r="D21" s="55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x14ac:dyDescent="0.2">
      <c r="A22" s="5">
        <v>2.6</v>
      </c>
      <c r="B22" s="66" t="s">
        <v>252</v>
      </c>
      <c r="C22" s="31" t="s">
        <v>253</v>
      </c>
      <c r="D22" s="55">
        <v>11676.580327691838</v>
      </c>
      <c r="E22" s="92">
        <v>7895.827617351837</v>
      </c>
      <c r="F22" s="92">
        <v>3148.8931190000003</v>
      </c>
      <c r="G22" s="92">
        <v>539.44027984000002</v>
      </c>
      <c r="H22" s="92">
        <v>92.419311500000006</v>
      </c>
    </row>
    <row r="23" spans="1:8" x14ac:dyDescent="0.2">
      <c r="A23" s="165" t="s">
        <v>419</v>
      </c>
      <c r="B23" s="166"/>
      <c r="C23" s="166"/>
      <c r="D23" s="166"/>
      <c r="E23" s="166"/>
      <c r="F23" s="166"/>
      <c r="G23" s="166"/>
      <c r="H23" s="167"/>
    </row>
    <row r="24" spans="1:8" x14ac:dyDescent="0.2">
      <c r="A24" s="7">
        <v>3</v>
      </c>
      <c r="B24" s="8" t="s">
        <v>420</v>
      </c>
      <c r="C24" s="93" t="s">
        <v>421</v>
      </c>
      <c r="D24" s="94"/>
      <c r="E24" s="94"/>
      <c r="F24" s="94"/>
      <c r="G24" s="94"/>
      <c r="H24" s="94"/>
    </row>
    <row r="25" spans="1:8" x14ac:dyDescent="0.2">
      <c r="A25" s="5">
        <v>3.1</v>
      </c>
      <c r="B25" s="9" t="s">
        <v>422</v>
      </c>
      <c r="C25" s="46" t="s">
        <v>423</v>
      </c>
      <c r="D25" s="95">
        <v>7.8729053633799895E-2</v>
      </c>
      <c r="E25" s="96"/>
      <c r="F25" s="96"/>
      <c r="G25" s="96"/>
      <c r="H25" s="96"/>
    </row>
    <row r="26" spans="1:8" x14ac:dyDescent="0.2">
      <c r="A26" s="5">
        <v>3.2</v>
      </c>
      <c r="B26" s="9" t="s">
        <v>424</v>
      </c>
      <c r="C26" s="44" t="s">
        <v>425</v>
      </c>
      <c r="D26" s="95">
        <v>1.6363932794771927E-2</v>
      </c>
      <c r="E26" s="96"/>
      <c r="F26" s="96"/>
      <c r="G26" s="96"/>
      <c r="H26" s="96"/>
    </row>
    <row r="27" spans="1:8" x14ac:dyDescent="0.2">
      <c r="A27" s="5">
        <v>3.3</v>
      </c>
      <c r="B27" s="9" t="s">
        <v>426</v>
      </c>
      <c r="C27" s="44" t="s">
        <v>427</v>
      </c>
      <c r="D27" s="95">
        <v>0</v>
      </c>
      <c r="E27" s="96"/>
      <c r="F27" s="96"/>
      <c r="G27" s="96"/>
      <c r="H27" s="96"/>
    </row>
    <row r="28" spans="1:8" x14ac:dyDescent="0.2">
      <c r="A28" s="5">
        <v>3.4</v>
      </c>
      <c r="B28" s="9" t="s">
        <v>428</v>
      </c>
      <c r="C28" s="44" t="s">
        <v>429</v>
      </c>
      <c r="D28" s="95">
        <v>6.5896919543801016E-2</v>
      </c>
      <c r="E28" s="96"/>
      <c r="F28" s="96"/>
      <c r="G28" s="96"/>
      <c r="H28" s="96"/>
    </row>
    <row r="29" spans="1:8" x14ac:dyDescent="0.2">
      <c r="E29" s="49"/>
      <c r="F29" s="49"/>
      <c r="G29" s="49"/>
      <c r="H29" s="49"/>
    </row>
    <row r="31" spans="1:8" ht="28.5" customHeight="1" x14ac:dyDescent="0.2">
      <c r="C31" s="168" t="s">
        <v>430</v>
      </c>
      <c r="D31" s="169"/>
      <c r="E31" s="169"/>
      <c r="F31" s="170"/>
    </row>
    <row r="32" spans="1:8" ht="38.25" x14ac:dyDescent="0.2">
      <c r="C32" s="38" t="s">
        <v>431</v>
      </c>
      <c r="D32" s="38" t="s">
        <v>432</v>
      </c>
      <c r="E32" s="38" t="s">
        <v>433</v>
      </c>
      <c r="F32" s="38" t="s">
        <v>434</v>
      </c>
    </row>
    <row r="33" spans="3:6" x14ac:dyDescent="0.2">
      <c r="C33" s="41" t="s">
        <v>435</v>
      </c>
      <c r="D33" s="97">
        <v>0.1</v>
      </c>
      <c r="E33" s="97">
        <v>7.0000000000000007E-2</v>
      </c>
      <c r="F33" s="98"/>
    </row>
    <row r="34" spans="3:6" x14ac:dyDescent="0.2">
      <c r="C34" s="41" t="s">
        <v>436</v>
      </c>
      <c r="D34" s="97">
        <v>0.1</v>
      </c>
      <c r="E34" s="97">
        <v>7.0000000000000007E-2</v>
      </c>
      <c r="F34" s="98"/>
    </row>
    <row r="35" spans="3:6" x14ac:dyDescent="0.2">
      <c r="C35" s="41" t="s">
        <v>437</v>
      </c>
      <c r="D35" s="97">
        <v>0.2</v>
      </c>
      <c r="E35" s="97">
        <v>0.14000000000000001</v>
      </c>
      <c r="F35" s="97">
        <v>0.03</v>
      </c>
    </row>
    <row r="36" spans="3:6" x14ac:dyDescent="0.2">
      <c r="C36" s="41" t="s">
        <v>438</v>
      </c>
      <c r="D36" s="97">
        <v>0.2</v>
      </c>
      <c r="E36" s="97">
        <v>0.14000000000000001</v>
      </c>
      <c r="F36" s="97">
        <v>0.03</v>
      </c>
    </row>
  </sheetData>
  <mergeCells count="5">
    <mergeCell ref="A1:H1"/>
    <mergeCell ref="C2:D2"/>
    <mergeCell ref="G2:H2"/>
    <mergeCell ref="A23:H23"/>
    <mergeCell ref="C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MaliyyeVeziyyeti</vt:lpstr>
      <vt:lpstr>MenfeetZerer</vt:lpstr>
      <vt:lpstr>Kapital</vt:lpstr>
      <vt:lpstr>PulHereketi</vt:lpstr>
      <vt:lpstr>FaizRiski</vt:lpstr>
      <vt:lpstr>KreditRiski</vt:lpstr>
      <vt:lpstr>LikvidlikRiski</vt:lpstr>
      <vt:lpstr>ValyutaRiski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Lala N. Muradova</cp:lastModifiedBy>
  <dcterms:created xsi:type="dcterms:W3CDTF">2019-10-28T11:25:55Z</dcterms:created>
  <dcterms:modified xsi:type="dcterms:W3CDTF">2019-11-01T08:03:53Z</dcterms:modified>
</cp:coreProperties>
</file>