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222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1" i="1" l="1"/>
  <c r="C133" i="1" l="1"/>
  <c r="C144" i="1" s="1"/>
  <c r="C145" i="1" s="1"/>
  <c r="D133" i="1"/>
  <c r="D144" i="1" s="1"/>
  <c r="E133" i="1"/>
  <c r="E144" i="1" s="1"/>
  <c r="F133" i="1"/>
  <c r="F144" i="1" s="1"/>
  <c r="G133" i="1"/>
  <c r="G144" i="1" s="1"/>
  <c r="H133" i="1"/>
  <c r="H144" i="1" s="1"/>
  <c r="C160" i="1"/>
  <c r="C171" i="1" s="1"/>
  <c r="C172" i="1" s="1"/>
  <c r="D160" i="1"/>
  <c r="D171" i="1" s="1"/>
  <c r="E160" i="1"/>
  <c r="E171" i="1" s="1"/>
  <c r="F160" i="1"/>
  <c r="F171" i="1" s="1"/>
  <c r="G160" i="1"/>
  <c r="G171" i="1" s="1"/>
  <c r="H156" i="1"/>
  <c r="H158" i="1"/>
  <c r="H157" i="1"/>
  <c r="H154" i="1"/>
  <c r="D145" i="1" l="1"/>
  <c r="E145" i="1" s="1"/>
  <c r="F145" i="1" s="1"/>
  <c r="G145" i="1" s="1"/>
  <c r="D172" i="1"/>
  <c r="E172" i="1" s="1"/>
  <c r="F172" i="1" s="1"/>
  <c r="G172" i="1" s="1"/>
  <c r="H160" i="1"/>
  <c r="H171" i="1" s="1"/>
  <c r="D118" i="1"/>
  <c r="E118" i="1"/>
  <c r="C118" i="1"/>
  <c r="D109" i="1"/>
  <c r="E109" i="1"/>
  <c r="C109" i="1"/>
  <c r="D79" i="1" l="1"/>
  <c r="D69" i="1"/>
  <c r="D39" i="1"/>
  <c r="D30" i="1" l="1"/>
</calcChain>
</file>

<file path=xl/sharedStrings.xml><?xml version="1.0" encoding="utf-8"?>
<sst xmlns="http://schemas.openxmlformats.org/spreadsheetml/2006/main" count="135" uniqueCount="103">
  <si>
    <t>(min AZN)</t>
  </si>
  <si>
    <t>Əmsallar</t>
  </si>
  <si>
    <t>Norma</t>
  </si>
  <si>
    <t xml:space="preserve">I dərəcəli  kapitalın  adekvatlıq əmsalı </t>
  </si>
  <si>
    <t>Məcmu kapitalın  adekvatlıq  əmsalı</t>
  </si>
  <si>
    <t>Leverec əmsalı</t>
  </si>
  <si>
    <t>Cəmi</t>
  </si>
  <si>
    <t>1. I dərəcəli kapital (Əsas kapital) (Məcmu kapitalın 50 faizdən  az olmamalıdır)</t>
  </si>
  <si>
    <t>2. I dərəcəli kapitaldan  tutulmalar</t>
  </si>
  <si>
    <t>4. II dərəcəli  kapital (I dərəcəli  kapitalın  məbləğindən çox olmamalıdır)</t>
  </si>
  <si>
    <t>6. Məcmu kapitaldan tutulmalar :</t>
  </si>
  <si>
    <t xml:space="preserve">3. Tutulmalardan  sonra I dərəcəli kapitalı </t>
  </si>
  <si>
    <t xml:space="preserve">5. Məcmu kapital </t>
  </si>
  <si>
    <t xml:space="preserve">7. Tutulmalardan  sonra məcmu kapital </t>
  </si>
  <si>
    <t>Fakt</t>
  </si>
  <si>
    <t>Risk dərəcəsi üzrə ölçülmüş aktivlər və kapitalın adekvatlığı</t>
  </si>
  <si>
    <t>Risk dərəcəsi</t>
  </si>
  <si>
    <t>Aktivlər</t>
  </si>
  <si>
    <t>Vaxtı keçmiş kreditlərin xüsusi çəkisi</t>
  </si>
  <si>
    <t>Vaxtı keçmiş kreditlər cəmi</t>
  </si>
  <si>
    <t>Kreditlər üzrə yaradılmış 
ehtiyatlar</t>
  </si>
  <si>
    <t>Adi ehtiyatlar</t>
  </si>
  <si>
    <t>Məqsədli ehtiyatlar</t>
  </si>
  <si>
    <t xml:space="preserve">Məbləğ </t>
  </si>
  <si>
    <t>Nisbət</t>
  </si>
  <si>
    <t>Kredit riski barədə məlumat</t>
  </si>
  <si>
    <t>Qeyri-standart kreditlərin cəmi</t>
  </si>
  <si>
    <t>Qeyri-qənaətbəxş kreditlər</t>
  </si>
  <si>
    <t>Təhlükəli kreditlər</t>
  </si>
  <si>
    <t>Ümidsiz kreditlər</t>
  </si>
  <si>
    <t>Bankın iri kreditləri</t>
  </si>
  <si>
    <t>Kredit Portfelin bölgüsü</t>
  </si>
  <si>
    <t>Regionlar</t>
  </si>
  <si>
    <t>Faiz bölgüsü</t>
  </si>
  <si>
    <t>1. Bakı</t>
  </si>
  <si>
    <t>2. Gəncə, Mingəçevir, Şəki, Şəmkir</t>
  </si>
  <si>
    <t>3. Abşeron, Sumqayıt, Astara</t>
  </si>
  <si>
    <t>4. İmişli, Bərdə, Ağcabədi</t>
  </si>
  <si>
    <t>5. Digər</t>
  </si>
  <si>
    <t>İqtisadiyyatın sahələri</t>
  </si>
  <si>
    <t>1. Sənaye</t>
  </si>
  <si>
    <t>2. Kənd təsərrüfatı</t>
  </si>
  <si>
    <t>3. Ticarət və xidmət</t>
  </si>
  <si>
    <t>4. Tikinti</t>
  </si>
  <si>
    <t>5. Fiziki şəxslər</t>
  </si>
  <si>
    <t>6. Digər sektorlar</t>
  </si>
  <si>
    <t>Əlaqədar şəxslərlə bağlanmış əqdlər</t>
  </si>
  <si>
    <t>Məcmu kapitala nisbəti</t>
  </si>
  <si>
    <t>Valyuta mövqeyi</t>
  </si>
  <si>
    <t>Sərbəst dönərli valyuta üzrə məcmu açıq valyuta mövqeyi</t>
  </si>
  <si>
    <t>Qapalı valyuta üzrə məcmu açıq valyuta mövqeyi</t>
  </si>
  <si>
    <t>Sabit və dəyişkən faizi olan aktiv və öhdəliklərin təsnifatı</t>
  </si>
  <si>
    <t xml:space="preserve">3. “Nostro" hesabları </t>
  </si>
  <si>
    <t>2. AMB-nın kreditləri</t>
  </si>
  <si>
    <t>3. “Loro" hesabları (bankların müxbir hesabları)</t>
  </si>
  <si>
    <t>6. Bankların və digər maliyyə institutların depozitləri</t>
  </si>
  <si>
    <t>7. Banklardan alınmış kreditlər (7 gündən artıq müddətli olanlar)</t>
  </si>
  <si>
    <t>8. Beynəlxalq təşkilatlar daxil olmaqla, digər maliyyə institutlarından alınmış kreditlər</t>
  </si>
  <si>
    <t>9. Mərkəzi  idarəetmə orqanlarının kreditləri və depozitləri</t>
  </si>
  <si>
    <t xml:space="preserve">1. Nağd vəsaitlər </t>
  </si>
  <si>
    <t>5. Banklar daxil da olmaqla, maliyyə institutlarına depozitlər</t>
  </si>
  <si>
    <t>1. Depozitlər (banklar və digər maliyyə müəssisələri istisna olmaqla)</t>
  </si>
  <si>
    <t>Cəmi aktivlər</t>
  </si>
  <si>
    <t>2. AMB-na olan tələblər</t>
  </si>
  <si>
    <t>6. Girov qoyulmuş qiymətli kağızlar da daxil olmaqla  qiymətli kağızlara investisiyalar</t>
  </si>
  <si>
    <t>7. Girov qoyulmuş qiymətli kağızlar da daxil olmaqla ticarət üçün qiymətli kağızlar</t>
  </si>
  <si>
    <t>8. 4-cü sətir üzrə qısamüddətli maliyyə alətləri istisna olmaqla, digər maliyyə institutlarına kreditlər</t>
  </si>
  <si>
    <t>9. Müştərilərə verilən kreditlər</t>
  </si>
  <si>
    <t>10. Digər aktivlər</t>
  </si>
  <si>
    <t>Sabit faizlə</t>
  </si>
  <si>
    <t>Dəyişkən faizlə</t>
  </si>
  <si>
    <t>Faizsiz</t>
  </si>
  <si>
    <t>Cəmi öhdəliklər</t>
  </si>
  <si>
    <t>Faiz riskinə həssaslıq üzrə təsnifat</t>
  </si>
  <si>
    <t xml:space="preserve">AKTİVLƏR </t>
  </si>
  <si>
    <t xml:space="preserve">Pul vəsaitləri və onların ekvivalentləri </t>
  </si>
  <si>
    <t>ARMB-də yerləşdirilmiş məcburi ehtiyatlar</t>
  </si>
  <si>
    <t xml:space="preserve">Digər banklardan alınacaq vəsaitlər </t>
  </si>
  <si>
    <t xml:space="preserve">Müştərilərə verilmiş kreditlər və avanslar </t>
  </si>
  <si>
    <t xml:space="preserve">Satılabilən investisiya qiymətli kağızları </t>
  </si>
  <si>
    <t>Ödəmə müddəti tamamlanana qədər saxlanılan qiymətli kağızları</t>
  </si>
  <si>
    <t>Cəmi maliyyə aktivləri</t>
  </si>
  <si>
    <t>ÖHDƏLİKLƏR</t>
  </si>
  <si>
    <t>Digər banklara ödəniləcək vəsaitlər</t>
  </si>
  <si>
    <t>Müştəri hesabları</t>
  </si>
  <si>
    <t xml:space="preserve">Müddətli borc vəsaitləri </t>
  </si>
  <si>
    <t>Digər maliyyə öhdəlikləri</t>
  </si>
  <si>
    <t>Subordinasiya borcları</t>
  </si>
  <si>
    <t>Cəmi maliyyə öhdəlikləri</t>
  </si>
  <si>
    <t>1 aya qədər</t>
  </si>
  <si>
    <t>1 aydan 6 aya qədər</t>
  </si>
  <si>
    <t>6 aydan 1 ilə qədər</t>
  </si>
  <si>
    <t>1 ildən artıq</t>
  </si>
  <si>
    <t>Faiz gətirməyən</t>
  </si>
  <si>
    <t>(Beynəlxalq Maliyyə Hesabatı Standartlarına uyğun)</t>
  </si>
  <si>
    <t>Aktivlərin və öhdəliklərin ödəniş müddətlərinin bölgüsü barədə məlumat</t>
  </si>
  <si>
    <t>Müəyyən edilməmiş</t>
  </si>
  <si>
    <t>Vaxtı keçmiş kreditlərin ehtiyatlarla örtürülməsi</t>
  </si>
  <si>
    <t>Xalis likvidlik GAP</t>
  </si>
  <si>
    <t>Məcmu likvidlik GAP</t>
  </si>
  <si>
    <t>Xarici valyuta ilə bağlı riskin qarşısının alınması məqsədi ilə istifadə edilən alətlər</t>
  </si>
  <si>
    <t>Forvard müqaviləsi gələcəkdə əvvəlcədən müəyyən edilmiş tarixdə və qiymətdə hər hansı aktivi almaq və ya satmaq hüququ verən maliyyə alətidir. Forvard müqaviləsində tərəflərdən biri uzun mövqedə (long position), digəri isə qısa mövqedə (short position) olur. Uzun mövqe aktivi gələcəkdə alacaq tərəfi, qısa mövqe isə satacaq tərəfi nəzərdə tutur.</t>
  </si>
  <si>
    <t xml:space="preserve"> SVAP – eyni məbləğlə iкi qarşılıqlı коnversiya əməliyyatlarından ibarət banк sövdələşməsidir. Burda hər iki tərəf gələcəkdə yarana biləcək qiymət dəyişikliyinə məruz qalmadan müqavilə ilə razılaşdırılan qiymətlərə əsasən əməliyyatları həyata keçirirlər.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</si>
</sst>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р_._-;\-* #,##0_р_._-;_-* &quot;-&quot;??_р_._-;_-@_-"/>
    <numFmt numFmtId="165" formatCode="_(* #,##0_);_(* \(#,##0\);_(* &quot;-&quot;??_);_(@_)"/>
    <numFmt numFmtId="166" formatCode="_-* #,##0\ _₽_-;\-* #,##0\ _₽_-;_-* &quot;-&quot;??\ _₽_-;_-@_-"/>
  </numFmts>
  <fonts count="29" x14ac:knownFonts="1">
    <font>
      <sz val="11"/>
      <color theme="1"/>
      <name val="Calibri"/>
      <family val="2"/>
      <charset val="204"/>
      <scheme val="minor"/>
    </font>
    <font>
      <sz val="11"/>
      <color theme="1"/>
      <name val="Calibri"/>
      <family val="2"/>
      <charset val="204"/>
      <scheme val="minor"/>
    </font>
    <font>
      <sz val="10"/>
      <name val="Arial"/>
      <family val="2"/>
      <charset val="204"/>
    </font>
    <font>
      <sz val="12"/>
      <color rgb="FF4D4D4D"/>
      <name val="Calibri"/>
      <family val="2"/>
    </font>
    <font>
      <sz val="12"/>
      <color rgb="FF6D727A"/>
      <name val="Calibri"/>
      <family val="2"/>
    </font>
    <font>
      <b/>
      <sz val="12"/>
      <name val="Calibri"/>
      <family val="2"/>
    </font>
    <font>
      <b/>
      <sz val="12"/>
      <color rgb="FF6D727A"/>
      <name val="Calibri"/>
      <family val="2"/>
    </font>
    <font>
      <sz val="12"/>
      <name val="Calibri"/>
      <family val="2"/>
    </font>
    <font>
      <b/>
      <sz val="12"/>
      <color rgb="FF4D4D4D"/>
      <name val="Calibri"/>
      <family val="2"/>
    </font>
    <font>
      <b/>
      <sz val="18"/>
      <color rgb="FF6D727A"/>
      <name val="Calibri"/>
      <family val="2"/>
    </font>
    <font>
      <i/>
      <sz val="10"/>
      <name val="Arial"/>
      <family val="2"/>
    </font>
    <font>
      <b/>
      <sz val="10"/>
      <name val="Arial"/>
      <family val="2"/>
    </font>
    <font>
      <b/>
      <sz val="11"/>
      <name val="Arial"/>
      <family val="2"/>
    </font>
    <font>
      <sz val="11"/>
      <name val="Arial"/>
      <family val="2"/>
    </font>
    <font>
      <b/>
      <sz val="12"/>
      <color rgb="FF6D727A"/>
      <name val="Arial"/>
      <family val="2"/>
    </font>
    <font>
      <b/>
      <sz val="14"/>
      <color rgb="FF6D727A"/>
      <name val="Arial"/>
      <family val="2"/>
    </font>
    <font>
      <sz val="10"/>
      <color theme="1"/>
      <name val="Arial"/>
      <family val="2"/>
    </font>
    <font>
      <i/>
      <sz val="10"/>
      <color theme="1"/>
      <name val="Arial"/>
      <family val="2"/>
    </font>
    <font>
      <b/>
      <sz val="10"/>
      <color theme="1"/>
      <name val="Arial"/>
      <family val="2"/>
    </font>
    <font>
      <b/>
      <i/>
      <sz val="10"/>
      <color theme="1"/>
      <name val="Arial"/>
      <family val="2"/>
    </font>
    <font>
      <sz val="10"/>
      <name val="Arial"/>
      <family val="2"/>
    </font>
    <font>
      <b/>
      <i/>
      <sz val="11"/>
      <color theme="1"/>
      <name val="Arial"/>
      <family val="2"/>
    </font>
    <font>
      <sz val="12"/>
      <color theme="1"/>
      <name val="Calibri"/>
      <family val="2"/>
      <scheme val="minor"/>
    </font>
    <font>
      <sz val="10"/>
      <color rgb="FF6D727A"/>
      <name val="Calibri"/>
      <family val="2"/>
    </font>
    <font>
      <b/>
      <sz val="10"/>
      <name val="Calibri"/>
      <family val="2"/>
    </font>
    <font>
      <sz val="10"/>
      <name val="Calibri"/>
      <family val="2"/>
    </font>
    <font>
      <sz val="10"/>
      <color theme="1"/>
      <name val="Calibri"/>
      <family val="2"/>
      <charset val="204"/>
      <scheme val="minor"/>
    </font>
    <font>
      <sz val="11"/>
      <color theme="1"/>
      <name val="Arial"/>
      <family val="2"/>
    </font>
    <font>
      <sz val="11"/>
      <color rgb="FF1F497D"/>
      <name val="Symbol"/>
      <family val="1"/>
      <charset val="2"/>
    </font>
  </fonts>
  <fills count="4">
    <fill>
      <patternFill patternType="none"/>
    </fill>
    <fill>
      <patternFill patternType="gray125"/>
    </fill>
    <fill>
      <patternFill patternType="solid">
        <fgColor rgb="FFFF6D00"/>
        <bgColor rgb="FF000000"/>
      </patternFill>
    </fill>
    <fill>
      <patternFill patternType="solid">
        <fgColor theme="0" tint="-4.9989318521683403E-2"/>
        <bgColor indexed="64"/>
      </patternFill>
    </fill>
  </fills>
  <borders count="31">
    <border>
      <left/>
      <right/>
      <top/>
      <bottom/>
      <diagonal/>
    </border>
    <border>
      <left style="hair">
        <color rgb="FF6D727A"/>
      </left>
      <right style="hair">
        <color rgb="FF6D727A"/>
      </right>
      <top style="hair">
        <color rgb="FF6D727A"/>
      </top>
      <bottom style="hair">
        <color rgb="FF6D727A"/>
      </bottom>
      <diagonal/>
    </border>
    <border>
      <left/>
      <right style="hair">
        <color rgb="FF6D727A"/>
      </right>
      <top style="hair">
        <color rgb="FF6D727A"/>
      </top>
      <bottom style="hair">
        <color rgb="FF6D727A"/>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hair">
        <color rgb="FF6D727A"/>
      </bottom>
      <diagonal/>
    </border>
    <border>
      <left style="hair">
        <color rgb="FF6D727A"/>
      </left>
      <right style="hair">
        <color rgb="FF6D727A"/>
      </right>
      <top style="hair">
        <color rgb="FF6D727A"/>
      </top>
      <bottom/>
      <diagonal/>
    </border>
    <border>
      <left/>
      <right style="hair">
        <color rgb="FF6D727A"/>
      </right>
      <top style="hair">
        <color rgb="FF6D727A"/>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rgb="FF6D727A"/>
      </top>
      <bottom style="hair">
        <color rgb="FF6D727A"/>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rgb="FF6D727A"/>
      </bottom>
      <diagonal/>
    </border>
    <border>
      <left/>
      <right style="hair">
        <color rgb="FF6D727A"/>
      </right>
      <top style="hair">
        <color indexed="64"/>
      </top>
      <bottom style="hair">
        <color rgb="FF6D727A"/>
      </bottom>
      <diagonal/>
    </border>
    <border>
      <left style="hair">
        <color rgb="FF6D727A"/>
      </left>
      <right style="hair">
        <color indexed="64"/>
      </right>
      <top style="hair">
        <color indexed="64"/>
      </top>
      <bottom style="hair">
        <color rgb="FF6D727A"/>
      </bottom>
      <diagonal/>
    </border>
    <border>
      <left/>
      <right style="hair">
        <color indexed="64"/>
      </right>
      <top/>
      <bottom style="hair">
        <color rgb="FF6D727A"/>
      </bottom>
      <diagonal/>
    </border>
    <border>
      <left style="hair">
        <color indexed="64"/>
      </left>
      <right/>
      <top/>
      <bottom/>
      <diagonal/>
    </border>
    <border>
      <left style="hair">
        <color indexed="64"/>
      </left>
      <right style="hair">
        <color rgb="FF6D727A"/>
      </right>
      <top style="hair">
        <color rgb="FF6D727A"/>
      </top>
      <bottom style="hair">
        <color rgb="FF6D727A"/>
      </bottom>
      <diagonal/>
    </border>
    <border>
      <left/>
      <right style="hair">
        <color indexed="64"/>
      </right>
      <top style="hair">
        <color rgb="FF6D727A"/>
      </top>
      <bottom style="hair">
        <color rgb="FF6D727A"/>
      </bottom>
      <diagonal/>
    </border>
    <border>
      <left style="hair">
        <color indexed="64"/>
      </left>
      <right/>
      <top style="hair">
        <color rgb="FF6D727A"/>
      </top>
      <bottom style="hair">
        <color indexed="64"/>
      </bottom>
      <diagonal/>
    </border>
    <border>
      <left/>
      <right style="hair">
        <color rgb="FF6D727A"/>
      </right>
      <top style="hair">
        <color rgb="FF6D727A"/>
      </top>
      <bottom style="hair">
        <color indexed="64"/>
      </bottom>
      <diagonal/>
    </border>
    <border>
      <left/>
      <right style="hair">
        <color indexed="64"/>
      </right>
      <top style="hair">
        <color rgb="FF6D727A"/>
      </top>
      <bottom style="hair">
        <color indexed="64"/>
      </bottom>
      <diagonal/>
    </border>
    <border>
      <left style="hair">
        <color indexed="64"/>
      </left>
      <right/>
      <top style="hair">
        <color rgb="FF6D727A"/>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rgb="FF6D727A"/>
      </right>
      <top style="hair">
        <color indexed="64"/>
      </top>
      <bottom style="hair">
        <color indexed="64"/>
      </bottom>
      <diagonal/>
    </border>
    <border>
      <left style="hair">
        <color rgb="FF6D727A"/>
      </left>
      <right/>
      <top style="hair">
        <color rgb="FF6D727A"/>
      </top>
      <bottom style="hair">
        <color indexed="64"/>
      </bottom>
      <diagonal/>
    </border>
    <border>
      <left style="hair">
        <color rgb="FF6D727A"/>
      </left>
      <right style="hair">
        <color rgb="FF6D727A"/>
      </right>
      <top style="hair">
        <color indexed="64"/>
      </top>
      <bottom/>
      <diagonal/>
    </border>
    <border>
      <left style="hair">
        <color rgb="FF6D727A"/>
      </left>
      <right style="hair">
        <color indexed="64"/>
      </right>
      <top style="hair">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 fillId="0" borderId="0"/>
  </cellStyleXfs>
  <cellXfs count="104">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164" fontId="4" fillId="0" borderId="0" xfId="1" applyNumberFormat="1" applyFont="1" applyFill="1" applyBorder="1" applyAlignment="1">
      <alignment horizontal="left" vertical="center"/>
    </xf>
    <xf numFmtId="0" fontId="4" fillId="2" borderId="0" xfId="0" applyFont="1" applyFill="1" applyBorder="1" applyAlignment="1">
      <alignment horizontal="left" vertical="center"/>
    </xf>
    <xf numFmtId="164" fontId="4" fillId="2" borderId="0" xfId="1" applyNumberFormat="1"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0" fillId="0" borderId="0" xfId="3" applyFont="1" applyFill="1" applyBorder="1" applyAlignment="1">
      <alignment horizontal="right" vertical="center"/>
    </xf>
    <xf numFmtId="14" fontId="11" fillId="0" borderId="0" xfId="0" applyNumberFormat="1" applyFont="1" applyFill="1" applyBorder="1" applyAlignment="1">
      <alignment horizontal="right" vertical="center" wrapText="1"/>
    </xf>
    <xf numFmtId="0" fontId="12" fillId="0" borderId="2" xfId="4" applyFont="1" applyFill="1" applyBorder="1" applyAlignment="1" applyProtection="1">
      <alignment vertical="center" wrapText="1"/>
    </xf>
    <xf numFmtId="9" fontId="13" fillId="0" borderId="1" xfId="2" applyNumberFormat="1" applyFont="1" applyFill="1" applyBorder="1" applyAlignment="1" applyProtection="1">
      <alignment horizontal="center" vertical="center" wrapText="1"/>
    </xf>
    <xf numFmtId="0" fontId="13" fillId="0" borderId="4"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9" xfId="0" applyFont="1" applyFill="1" applyBorder="1" applyAlignment="1">
      <alignment horizontal="left" vertical="center"/>
    </xf>
    <xf numFmtId="0" fontId="10" fillId="0" borderId="0" xfId="3" applyFont="1" applyFill="1" applyBorder="1" applyAlignment="1">
      <alignment horizontal="center" vertical="center"/>
    </xf>
    <xf numFmtId="14" fontId="11" fillId="0" borderId="0" xfId="0" applyNumberFormat="1" applyFont="1" applyFill="1" applyBorder="1" applyAlignment="1">
      <alignment horizontal="center" vertical="top" wrapText="1"/>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15" xfId="4" applyFont="1" applyFill="1" applyBorder="1" applyAlignment="1" applyProtection="1">
      <alignment vertical="center" wrapText="1"/>
    </xf>
    <xf numFmtId="0" fontId="5" fillId="3" borderId="18" xfId="0" applyFont="1" applyFill="1" applyBorder="1" applyAlignment="1">
      <alignment horizontal="left" vertical="center" wrapText="1"/>
    </xf>
    <xf numFmtId="0" fontId="5" fillId="3" borderId="0" xfId="4" applyFont="1" applyFill="1" applyBorder="1" applyAlignment="1" applyProtection="1">
      <alignment horizontal="left" vertical="center" wrapText="1"/>
    </xf>
    <xf numFmtId="0" fontId="7" fillId="3" borderId="18" xfId="0" applyFont="1" applyFill="1" applyBorder="1" applyAlignment="1">
      <alignment horizontal="left" vertical="center"/>
    </xf>
    <xf numFmtId="0" fontId="7" fillId="3" borderId="0" xfId="0" applyFont="1" applyFill="1" applyBorder="1" applyAlignment="1">
      <alignment horizontal="left" vertical="center"/>
    </xf>
    <xf numFmtId="14" fontId="13" fillId="0" borderId="13" xfId="1" applyNumberFormat="1" applyFont="1" applyFill="1" applyBorder="1" applyAlignment="1">
      <alignment horizontal="left" vertical="center"/>
    </xf>
    <xf numFmtId="0" fontId="12" fillId="0" borderId="3" xfId="0" applyFont="1" applyFill="1" applyBorder="1" applyAlignment="1">
      <alignment horizontal="left" vertical="top"/>
    </xf>
    <xf numFmtId="164" fontId="16" fillId="0" borderId="1" xfId="2" applyNumberFormat="1" applyFont="1" applyFill="1" applyBorder="1"/>
    <xf numFmtId="164" fontId="17" fillId="0" borderId="1" xfId="1" applyNumberFormat="1" applyFont="1" applyFill="1" applyBorder="1"/>
    <xf numFmtId="164" fontId="17" fillId="0" borderId="2" xfId="1" applyNumberFormat="1" applyFont="1" applyFill="1" applyBorder="1"/>
    <xf numFmtId="0" fontId="17" fillId="0" borderId="0" xfId="0" applyFont="1" applyFill="1" applyBorder="1" applyAlignment="1">
      <alignment horizontal="left"/>
    </xf>
    <xf numFmtId="164" fontId="17" fillId="0" borderId="0" xfId="1" applyNumberFormat="1" applyFont="1" applyFill="1" applyBorder="1"/>
    <xf numFmtId="9" fontId="20" fillId="0" borderId="13" xfId="2" applyNumberFormat="1" applyFont="1" applyFill="1" applyBorder="1" applyAlignment="1" applyProtection="1">
      <alignment horizontal="center" vertical="center" wrapText="1"/>
    </xf>
    <xf numFmtId="164" fontId="20" fillId="0" borderId="13" xfId="1" applyNumberFormat="1" applyFont="1" applyFill="1" applyBorder="1" applyAlignment="1">
      <alignment horizontal="center" vertical="center"/>
    </xf>
    <xf numFmtId="9" fontId="16" fillId="0" borderId="1" xfId="2" applyFont="1" applyFill="1" applyBorder="1"/>
    <xf numFmtId="9" fontId="16" fillId="0" borderId="7" xfId="2" applyFont="1" applyFill="1" applyBorder="1"/>
    <xf numFmtId="9" fontId="21" fillId="0" borderId="27" xfId="2" applyFont="1" applyFill="1" applyBorder="1"/>
    <xf numFmtId="0" fontId="22" fillId="0" borderId="0" xfId="0" applyFont="1"/>
    <xf numFmtId="0" fontId="18" fillId="0" borderId="1" xfId="0" applyFont="1" applyFill="1" applyBorder="1" applyAlignment="1">
      <alignment horizontal="center" vertical="center"/>
    </xf>
    <xf numFmtId="14" fontId="20" fillId="0" borderId="13" xfId="1" applyNumberFormat="1" applyFont="1" applyFill="1" applyBorder="1" applyAlignment="1">
      <alignment horizontal="left" vertical="center"/>
    </xf>
    <xf numFmtId="0" fontId="20" fillId="0" borderId="14" xfId="4" applyFont="1" applyFill="1" applyBorder="1" applyAlignment="1" applyProtection="1">
      <alignment vertical="center"/>
    </xf>
    <xf numFmtId="0" fontId="11" fillId="0" borderId="15" xfId="4" applyFont="1" applyFill="1" applyBorder="1" applyAlignment="1" applyProtection="1">
      <alignment vertical="center" wrapText="1"/>
    </xf>
    <xf numFmtId="0" fontId="20" fillId="0" borderId="12" xfId="4" applyFont="1" applyFill="1" applyBorder="1" applyAlignment="1" applyProtection="1">
      <alignment vertical="center"/>
    </xf>
    <xf numFmtId="0" fontId="11" fillId="0" borderId="2" xfId="4" applyFont="1" applyFill="1" applyBorder="1" applyAlignment="1" applyProtection="1">
      <alignment vertical="center" wrapText="1"/>
    </xf>
    <xf numFmtId="0" fontId="20" fillId="0" borderId="24" xfId="4" applyFont="1" applyFill="1" applyBorder="1" applyAlignment="1" applyProtection="1">
      <alignment vertical="center"/>
    </xf>
    <xf numFmtId="0" fontId="11" fillId="0" borderId="8" xfId="4" applyFont="1" applyFill="1" applyBorder="1" applyAlignment="1" applyProtection="1">
      <alignment vertical="center" wrapText="1"/>
    </xf>
    <xf numFmtId="0" fontId="11" fillId="0" borderId="12" xfId="4" applyFont="1" applyFill="1" applyBorder="1" applyAlignment="1" applyProtection="1">
      <alignment vertical="center"/>
    </xf>
    <xf numFmtId="0" fontId="20" fillId="0" borderId="19" xfId="4" applyFont="1" applyFill="1" applyBorder="1" applyAlignment="1" applyProtection="1">
      <alignment horizontal="left" vertical="center" wrapText="1"/>
    </xf>
    <xf numFmtId="9" fontId="20" fillId="0" borderId="10" xfId="0" applyNumberFormat="1" applyFont="1" applyFill="1" applyBorder="1" applyAlignment="1">
      <alignment horizontal="left" vertical="center"/>
    </xf>
    <xf numFmtId="9" fontId="20" fillId="0" borderId="3" xfId="0" applyNumberFormat="1" applyFont="1" applyFill="1" applyBorder="1" applyAlignment="1">
      <alignment horizontal="left" vertical="center"/>
    </xf>
    <xf numFmtId="0" fontId="23" fillId="0" borderId="0" xfId="0" applyFont="1" applyFill="1" applyBorder="1" applyAlignment="1">
      <alignment horizontal="center" vertical="center"/>
    </xf>
    <xf numFmtId="164" fontId="23" fillId="2" borderId="0" xfId="1" applyNumberFormat="1" applyFont="1" applyFill="1" applyBorder="1" applyAlignment="1">
      <alignment horizontal="center" vertical="center"/>
    </xf>
    <xf numFmtId="14" fontId="24" fillId="0" borderId="0" xfId="0" applyNumberFormat="1" applyFont="1" applyFill="1" applyBorder="1" applyAlignment="1">
      <alignment horizontal="center" vertical="center" wrapText="1"/>
    </xf>
    <xf numFmtId="165" fontId="11" fillId="0" borderId="16" xfId="1" applyNumberFormat="1" applyFont="1" applyFill="1" applyBorder="1" applyAlignment="1">
      <alignment horizontal="center" vertical="center"/>
    </xf>
    <xf numFmtId="165" fontId="20" fillId="0" borderId="17" xfId="1" applyNumberFormat="1" applyFont="1" applyFill="1" applyBorder="1" applyAlignment="1">
      <alignment horizontal="center" vertical="center"/>
    </xf>
    <xf numFmtId="165" fontId="24" fillId="3" borderId="9" xfId="1" applyNumberFormat="1" applyFont="1" applyFill="1" applyBorder="1" applyAlignment="1">
      <alignment horizontal="center" vertical="center"/>
    </xf>
    <xf numFmtId="14" fontId="11" fillId="0" borderId="5" xfId="1" applyNumberFormat="1" applyFont="1" applyFill="1" applyBorder="1" applyAlignment="1">
      <alignment horizontal="center" vertical="center"/>
    </xf>
    <xf numFmtId="9" fontId="20" fillId="0" borderId="20" xfId="2" applyNumberFormat="1" applyFont="1" applyFill="1" applyBorder="1" applyAlignment="1" applyProtection="1">
      <alignment horizontal="center" vertical="center" wrapText="1"/>
    </xf>
    <xf numFmtId="0" fontId="25" fillId="3" borderId="9" xfId="0" applyFont="1" applyFill="1" applyBorder="1" applyAlignment="1">
      <alignment horizontal="center" vertical="center"/>
    </xf>
    <xf numFmtId="164" fontId="20" fillId="0" borderId="5" xfId="1" applyNumberFormat="1" applyFont="1" applyFill="1" applyBorder="1" applyAlignment="1">
      <alignment horizontal="center" vertical="center"/>
    </xf>
    <xf numFmtId="166" fontId="11" fillId="0" borderId="23" xfId="1" applyNumberFormat="1" applyFont="1" applyFill="1" applyBorder="1" applyAlignment="1" applyProtection="1">
      <alignment horizontal="center" vertical="center" wrapText="1"/>
    </xf>
    <xf numFmtId="0" fontId="26" fillId="0" borderId="0" xfId="0" applyFont="1"/>
    <xf numFmtId="14" fontId="11" fillId="0" borderId="13" xfId="1" applyNumberFormat="1" applyFont="1" applyFill="1" applyBorder="1" applyAlignment="1">
      <alignment horizontal="center" vertical="center"/>
    </xf>
    <xf numFmtId="14" fontId="20" fillId="0" borderId="13" xfId="1" applyNumberFormat="1" applyFont="1" applyFill="1" applyBorder="1" applyAlignment="1">
      <alignment horizontal="left" vertical="center" wrapText="1"/>
    </xf>
    <xf numFmtId="0" fontId="0" fillId="0" borderId="13" xfId="0" applyBorder="1"/>
    <xf numFmtId="166" fontId="0" fillId="0" borderId="13" xfId="1" applyNumberFormat="1" applyFont="1" applyBorder="1"/>
    <xf numFmtId="166" fontId="26" fillId="0" borderId="13" xfId="1" applyNumberFormat="1" applyFont="1" applyBorder="1"/>
    <xf numFmtId="0" fontId="0" fillId="3" borderId="0" xfId="0" applyFill="1" applyBorder="1"/>
    <xf numFmtId="0" fontId="26" fillId="3" borderId="0" xfId="0" applyFont="1" applyFill="1" applyBorder="1"/>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0" fillId="3" borderId="18" xfId="0" applyFill="1" applyBorder="1"/>
    <xf numFmtId="0" fontId="0" fillId="3" borderId="9" xfId="0" applyFill="1" applyBorder="1"/>
    <xf numFmtId="0" fontId="11" fillId="0" borderId="1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9" fillId="0" borderId="10" xfId="0" applyFont="1" applyFill="1" applyBorder="1" applyAlignment="1"/>
    <xf numFmtId="166" fontId="19" fillId="0" borderId="13" xfId="1" applyNumberFormat="1" applyFont="1" applyFill="1" applyBorder="1" applyAlignment="1"/>
    <xf numFmtId="0" fontId="14" fillId="0" borderId="0" xfId="0" applyFont="1" applyFill="1" applyBorder="1" applyAlignment="1">
      <alignment vertical="center"/>
    </xf>
    <xf numFmtId="0" fontId="18" fillId="0" borderId="29" xfId="0" applyFont="1" applyFill="1" applyBorder="1" applyAlignment="1">
      <alignment horizontal="center" vertical="center" wrapText="1"/>
    </xf>
    <xf numFmtId="0" fontId="16" fillId="0" borderId="13" xfId="0" applyFont="1" applyBorder="1"/>
    <xf numFmtId="0" fontId="18" fillId="0" borderId="13" xfId="0" applyFont="1" applyBorder="1"/>
    <xf numFmtId="166" fontId="16" fillId="0" borderId="13" xfId="1" applyNumberFormat="1" applyFont="1" applyBorder="1"/>
    <xf numFmtId="166" fontId="18" fillId="0" borderId="13" xfId="1" applyNumberFormat="1" applyFont="1" applyBorder="1"/>
    <xf numFmtId="0" fontId="27" fillId="0" borderId="0" xfId="0" applyFont="1" applyFill="1" applyBorder="1" applyAlignment="1">
      <alignment vertical="center"/>
    </xf>
    <xf numFmtId="166" fontId="0" fillId="0" borderId="0" xfId="0" applyNumberFormat="1"/>
    <xf numFmtId="164" fontId="0" fillId="0" borderId="0" xfId="0" applyNumberFormat="1"/>
    <xf numFmtId="0" fontId="28" fillId="0" borderId="0" xfId="0" applyFont="1" applyAlignment="1">
      <alignment horizontal="left" vertical="center" indent="5"/>
    </xf>
    <xf numFmtId="0" fontId="16" fillId="0" borderId="13" xfId="0" applyFont="1" applyBorder="1" applyAlignment="1">
      <alignment horizontal="center" vertical="center" wrapText="1"/>
    </xf>
    <xf numFmtId="14" fontId="20" fillId="0" borderId="10" xfId="1" applyNumberFormat="1" applyFont="1" applyFill="1" applyBorder="1" applyAlignment="1">
      <alignment horizontal="left" vertical="center"/>
    </xf>
    <xf numFmtId="14" fontId="20" fillId="0" borderId="11" xfId="1" applyNumberFormat="1" applyFont="1" applyFill="1" applyBorder="1" applyAlignment="1">
      <alignment horizontal="left" vertical="center"/>
    </xf>
    <xf numFmtId="0" fontId="14" fillId="0" borderId="0" xfId="0" applyFont="1" applyFill="1" applyBorder="1" applyAlignment="1">
      <alignment horizontal="left" vertical="center"/>
    </xf>
    <xf numFmtId="0" fontId="21" fillId="0" borderId="13" xfId="0" applyFont="1" applyFill="1" applyBorder="1" applyAlignment="1">
      <alignment horizontal="left"/>
    </xf>
    <xf numFmtId="0" fontId="14" fillId="0" borderId="6" xfId="0" applyFont="1" applyFill="1" applyBorder="1" applyAlignment="1">
      <alignment horizontal="left" vertical="center"/>
    </xf>
    <xf numFmtId="14" fontId="20" fillId="0" borderId="25" xfId="1" applyNumberFormat="1" applyFont="1" applyFill="1" applyBorder="1" applyAlignment="1">
      <alignment horizontal="left" vertical="center"/>
    </xf>
    <xf numFmtId="14" fontId="20" fillId="0" borderId="26" xfId="1" applyNumberFormat="1" applyFont="1" applyFill="1" applyBorder="1" applyAlignment="1">
      <alignment horizontal="left" vertical="center"/>
    </xf>
    <xf numFmtId="0" fontId="18" fillId="0" borderId="28" xfId="0" applyFont="1" applyFill="1" applyBorder="1" applyAlignment="1">
      <alignment horizontal="center" vertical="center"/>
    </xf>
    <xf numFmtId="0" fontId="18" fillId="0" borderId="22" xfId="0" applyFont="1" applyFill="1" applyBorder="1" applyAlignment="1">
      <alignment horizontal="center" vertical="center"/>
    </xf>
    <xf numFmtId="0" fontId="12" fillId="0" borderId="21" xfId="4" applyFont="1" applyFill="1" applyBorder="1" applyAlignment="1" applyProtection="1">
      <alignment horizontal="left" vertical="center" wrapText="1"/>
    </xf>
    <xf numFmtId="0" fontId="12" fillId="0" borderId="22" xfId="4" applyFont="1" applyFill="1" applyBorder="1" applyAlignment="1" applyProtection="1">
      <alignment horizontal="left" vertical="center" wrapText="1"/>
    </xf>
    <xf numFmtId="0" fontId="9" fillId="0" borderId="0" xfId="0" applyFont="1" applyFill="1" applyBorder="1" applyAlignment="1">
      <alignment horizontal="left" vertical="center"/>
    </xf>
    <xf numFmtId="0" fontId="17" fillId="0" borderId="13" xfId="0" applyFont="1" applyFill="1" applyBorder="1" applyAlignment="1">
      <alignment horizontal="left"/>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cellXfs>
  <cellStyles count="6">
    <cellStyle name="Comma" xfId="1" builtinId="3"/>
    <cellStyle name="Normal" xfId="0" builtinId="0"/>
    <cellStyle name="Normal 2" xfId="4"/>
    <cellStyle name="Normal 3" xfId="5"/>
    <cellStyle name="Percent" xfId="2" builtinId="5"/>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28306</xdr:colOff>
      <xdr:row>1</xdr:row>
      <xdr:rowOff>35556</xdr:rowOff>
    </xdr:from>
    <xdr:to>
      <xdr:col>1</xdr:col>
      <xdr:colOff>960951</xdr:colOff>
      <xdr:row>1</xdr:row>
      <xdr:rowOff>389049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906" y="102231"/>
          <a:ext cx="932645" cy="35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showGridLines="0" tabSelected="1" workbookViewId="0">
      <selection activeCell="C186" sqref="C186"/>
    </sheetView>
  </sheetViews>
  <sheetFormatPr defaultRowHeight="15" x14ac:dyDescent="0.25"/>
  <cols>
    <col min="2" max="2" width="60.140625" customWidth="1"/>
    <col min="3" max="3" width="19.28515625" customWidth="1"/>
    <col min="4" max="4" width="17.5703125" style="60" customWidth="1"/>
    <col min="5" max="5" width="15.28515625" bestFit="1" customWidth="1"/>
    <col min="6" max="6" width="14.5703125" customWidth="1"/>
    <col min="7" max="8" width="15.140625" customWidth="1"/>
    <col min="9" max="9" width="10.42578125" bestFit="1" customWidth="1"/>
  </cols>
  <sheetData>
    <row r="1" spans="1:7" ht="5.25" customHeight="1" x14ac:dyDescent="0.25">
      <c r="A1" s="1"/>
      <c r="B1" s="2"/>
      <c r="C1" s="2"/>
      <c r="D1" s="49"/>
    </row>
    <row r="2" spans="1:7" ht="31.5" customHeight="1" x14ac:dyDescent="0.25">
      <c r="A2" s="1"/>
      <c r="B2" s="2"/>
      <c r="C2" s="3"/>
      <c r="D2" s="15" t="s">
        <v>0</v>
      </c>
    </row>
    <row r="3" spans="1:7" ht="31.5" customHeight="1" x14ac:dyDescent="0.25">
      <c r="A3" s="1"/>
      <c r="B3" s="2"/>
      <c r="C3" s="3"/>
      <c r="D3" s="16">
        <v>43555</v>
      </c>
    </row>
    <row r="4" spans="1:7" ht="6" customHeight="1" x14ac:dyDescent="0.25">
      <c r="A4" s="1"/>
      <c r="B4" s="4"/>
      <c r="C4" s="5"/>
      <c r="D4" s="50"/>
    </row>
    <row r="5" spans="1:7" ht="19.5" customHeight="1" x14ac:dyDescent="0.25">
      <c r="A5" s="6"/>
      <c r="B5" s="89" t="s">
        <v>15</v>
      </c>
      <c r="C5" s="89"/>
      <c r="D5" s="8"/>
    </row>
    <row r="6" spans="1:7" ht="15.75" x14ac:dyDescent="0.25">
      <c r="A6" s="6"/>
      <c r="B6" s="89"/>
      <c r="C6" s="89"/>
      <c r="D6" s="9"/>
      <c r="F6" s="98"/>
      <c r="G6" s="98"/>
    </row>
    <row r="7" spans="1:7" ht="11.25" customHeight="1" x14ac:dyDescent="0.25">
      <c r="A7" s="1"/>
      <c r="B7" s="7"/>
      <c r="C7" s="7"/>
      <c r="D7" s="51"/>
      <c r="F7" s="98"/>
      <c r="G7" s="98"/>
    </row>
    <row r="8" spans="1:7" ht="18" customHeight="1" x14ac:dyDescent="0.25">
      <c r="A8" s="1"/>
      <c r="B8" s="39" t="s">
        <v>7</v>
      </c>
      <c r="C8" s="19"/>
      <c r="D8" s="52">
        <v>53937.873109999913</v>
      </c>
    </row>
    <row r="9" spans="1:7" ht="15.75" x14ac:dyDescent="0.25">
      <c r="A9" s="1"/>
      <c r="B9" s="41" t="s">
        <v>8</v>
      </c>
      <c r="C9" s="10"/>
      <c r="D9" s="53">
        <v>16976.428879999999</v>
      </c>
    </row>
    <row r="10" spans="1:7" ht="15.75" x14ac:dyDescent="0.25">
      <c r="A10" s="1"/>
      <c r="B10" s="45" t="s">
        <v>11</v>
      </c>
      <c r="C10" s="10"/>
      <c r="D10" s="53">
        <v>36961.444229999921</v>
      </c>
    </row>
    <row r="11" spans="1:7" ht="15.75" x14ac:dyDescent="0.25">
      <c r="A11" s="1"/>
      <c r="B11" s="41" t="s">
        <v>9</v>
      </c>
      <c r="C11" s="10"/>
      <c r="D11" s="53">
        <v>19319.236707917829</v>
      </c>
    </row>
    <row r="12" spans="1:7" ht="15.75" x14ac:dyDescent="0.25">
      <c r="A12" s="1"/>
      <c r="B12" s="41" t="s">
        <v>12</v>
      </c>
      <c r="C12" s="10"/>
      <c r="D12" s="53">
        <v>56280.68093791775</v>
      </c>
    </row>
    <row r="13" spans="1:7" ht="15.75" x14ac:dyDescent="0.25">
      <c r="A13" s="1"/>
      <c r="B13" s="41" t="s">
        <v>10</v>
      </c>
      <c r="C13" s="10"/>
      <c r="D13" s="53">
        <v>989.28721999999993</v>
      </c>
    </row>
    <row r="14" spans="1:7" ht="15.75" x14ac:dyDescent="0.25">
      <c r="A14" s="1"/>
      <c r="B14" s="45" t="s">
        <v>13</v>
      </c>
      <c r="C14" s="10"/>
      <c r="D14" s="53">
        <v>55291.393717917752</v>
      </c>
    </row>
    <row r="15" spans="1:7" ht="15.75" x14ac:dyDescent="0.25">
      <c r="A15" s="1"/>
      <c r="B15" s="20"/>
      <c r="C15" s="21"/>
      <c r="D15" s="54"/>
    </row>
    <row r="16" spans="1:7" ht="15.75" customHeight="1" x14ac:dyDescent="0.25">
      <c r="A16" s="1"/>
      <c r="B16" s="72" t="s">
        <v>1</v>
      </c>
      <c r="C16" s="73" t="s">
        <v>2</v>
      </c>
      <c r="D16" s="55" t="s">
        <v>14</v>
      </c>
    </row>
    <row r="17" spans="1:4" ht="15.75" customHeight="1" x14ac:dyDescent="0.25">
      <c r="A17" s="1"/>
      <c r="B17" s="46" t="s">
        <v>3</v>
      </c>
      <c r="C17" s="11">
        <v>0.05</v>
      </c>
      <c r="D17" s="56">
        <v>6.5633191384078596E-2</v>
      </c>
    </row>
    <row r="18" spans="1:4" ht="15.75" customHeight="1" x14ac:dyDescent="0.25">
      <c r="A18" s="1"/>
      <c r="B18" s="46" t="s">
        <v>4</v>
      </c>
      <c r="C18" s="11">
        <v>0.1</v>
      </c>
      <c r="D18" s="56">
        <v>9.9012410743771206E-2</v>
      </c>
    </row>
    <row r="19" spans="1:4" ht="15.75" customHeight="1" x14ac:dyDescent="0.25">
      <c r="A19" s="1"/>
      <c r="B19" s="46" t="s">
        <v>5</v>
      </c>
      <c r="C19" s="11">
        <v>0.05</v>
      </c>
      <c r="D19" s="56">
        <v>4.8392146516684602E-2</v>
      </c>
    </row>
    <row r="20" spans="1:4" ht="15.75" x14ac:dyDescent="0.25">
      <c r="A20" s="1"/>
      <c r="B20" s="22"/>
      <c r="C20" s="23"/>
      <c r="D20" s="57"/>
    </row>
    <row r="21" spans="1:4" ht="15.75" x14ac:dyDescent="0.25">
      <c r="A21" s="1"/>
      <c r="B21" s="25" t="s">
        <v>16</v>
      </c>
      <c r="C21" s="12"/>
      <c r="D21" s="55" t="s">
        <v>17</v>
      </c>
    </row>
    <row r="22" spans="1:4" ht="15.75" x14ac:dyDescent="0.25">
      <c r="A22" s="1"/>
      <c r="B22" s="47">
        <v>0</v>
      </c>
      <c r="C22" s="13"/>
      <c r="D22" s="58">
        <v>0</v>
      </c>
    </row>
    <row r="23" spans="1:4" ht="15.75" x14ac:dyDescent="0.25">
      <c r="A23" s="1"/>
      <c r="B23" s="48">
        <v>0.02</v>
      </c>
      <c r="C23" s="13"/>
      <c r="D23" s="58">
        <v>21.169599999999999</v>
      </c>
    </row>
    <row r="24" spans="1:4" ht="15.75" x14ac:dyDescent="0.25">
      <c r="A24" s="1"/>
      <c r="B24" s="48">
        <v>0.2</v>
      </c>
      <c r="C24" s="14"/>
      <c r="D24" s="58">
        <v>9443.982908</v>
      </c>
    </row>
    <row r="25" spans="1:4" ht="15.75" x14ac:dyDescent="0.25">
      <c r="A25" s="1"/>
      <c r="B25" s="47">
        <v>0.5</v>
      </c>
      <c r="C25" s="13"/>
      <c r="D25" s="58">
        <v>22048.245500000001</v>
      </c>
    </row>
    <row r="26" spans="1:4" ht="15.75" x14ac:dyDescent="0.25">
      <c r="A26" s="1"/>
      <c r="B26" s="48">
        <v>0.6</v>
      </c>
      <c r="C26" s="14"/>
      <c r="D26" s="58">
        <v>44418.971999999994</v>
      </c>
    </row>
    <row r="27" spans="1:4" ht="15.75" x14ac:dyDescent="0.25">
      <c r="A27" s="1"/>
      <c r="B27" s="48">
        <v>1</v>
      </c>
      <c r="C27" s="12"/>
      <c r="D27" s="58">
        <v>351147.15392436268</v>
      </c>
    </row>
    <row r="28" spans="1:4" ht="15.75" x14ac:dyDescent="0.25">
      <c r="A28" s="1"/>
      <c r="B28" s="48">
        <v>1.2</v>
      </c>
      <c r="C28" s="13"/>
      <c r="D28" s="58">
        <v>103835.202898212</v>
      </c>
    </row>
    <row r="29" spans="1:4" ht="15.75" x14ac:dyDescent="0.25">
      <c r="A29" s="1"/>
      <c r="B29" s="48">
        <v>1.5</v>
      </c>
      <c r="C29" s="14"/>
      <c r="D29" s="58">
        <v>19147.285167603008</v>
      </c>
    </row>
    <row r="30" spans="1:4" ht="15.75" x14ac:dyDescent="0.25">
      <c r="A30" s="18"/>
      <c r="B30" s="96" t="s">
        <v>6</v>
      </c>
      <c r="C30" s="97"/>
      <c r="D30" s="59">
        <f>SUM(D22:D29)</f>
        <v>550062.01199817774</v>
      </c>
    </row>
    <row r="31" spans="1:4" ht="15" customHeight="1" x14ac:dyDescent="0.25"/>
    <row r="32" spans="1:4" ht="15.75" x14ac:dyDescent="0.25">
      <c r="A32" s="1"/>
      <c r="B32" s="2"/>
      <c r="C32" s="2"/>
      <c r="D32" s="49"/>
    </row>
    <row r="33" spans="1:4" ht="6" customHeight="1" x14ac:dyDescent="0.25">
      <c r="A33" s="1"/>
      <c r="B33" s="4"/>
      <c r="C33" s="5"/>
      <c r="D33" s="50"/>
    </row>
    <row r="34" spans="1:4" ht="15" customHeight="1" x14ac:dyDescent="0.25">
      <c r="B34" s="89" t="s">
        <v>25</v>
      </c>
      <c r="C34" s="89"/>
      <c r="D34" s="8"/>
    </row>
    <row r="35" spans="1:4" ht="15" customHeight="1" x14ac:dyDescent="0.25">
      <c r="B35" s="91"/>
      <c r="C35" s="91"/>
      <c r="D35" s="9"/>
    </row>
    <row r="36" spans="1:4" x14ac:dyDescent="0.25">
      <c r="B36" s="39" t="s">
        <v>19</v>
      </c>
      <c r="C36" s="40"/>
      <c r="D36" s="26">
        <v>86200.829662252014</v>
      </c>
    </row>
    <row r="37" spans="1:4" x14ac:dyDescent="0.25">
      <c r="B37" s="41" t="s">
        <v>18</v>
      </c>
      <c r="C37" s="42"/>
      <c r="D37" s="31">
        <v>0.18906388761565088</v>
      </c>
    </row>
    <row r="38" spans="1:4" x14ac:dyDescent="0.25">
      <c r="B38" s="43" t="s">
        <v>97</v>
      </c>
      <c r="C38" s="44"/>
      <c r="D38" s="31">
        <v>1.4595425901458481</v>
      </c>
    </row>
    <row r="39" spans="1:4" x14ac:dyDescent="0.25">
      <c r="B39" s="43" t="s">
        <v>26</v>
      </c>
      <c r="C39" s="44"/>
      <c r="D39" s="26">
        <f>SUM(D40:D42)</f>
        <v>139823.06360876359</v>
      </c>
    </row>
    <row r="40" spans="1:4" x14ac:dyDescent="0.25">
      <c r="B40" s="99" t="s">
        <v>27</v>
      </c>
      <c r="C40" s="99"/>
      <c r="D40" s="28">
        <v>38434.629667659996</v>
      </c>
    </row>
    <row r="41" spans="1:4" x14ac:dyDescent="0.25">
      <c r="B41" s="99" t="s">
        <v>28</v>
      </c>
      <c r="C41" s="99"/>
      <c r="D41" s="27">
        <v>6503.4937760000003</v>
      </c>
    </row>
    <row r="42" spans="1:4" x14ac:dyDescent="0.25">
      <c r="B42" s="99" t="s">
        <v>29</v>
      </c>
      <c r="C42" s="99"/>
      <c r="D42" s="27">
        <v>94884.940165103588</v>
      </c>
    </row>
    <row r="43" spans="1:4" x14ac:dyDescent="0.25">
      <c r="B43" s="29"/>
      <c r="C43" s="29"/>
      <c r="D43" s="30"/>
    </row>
    <row r="44" spans="1:4" x14ac:dyDescent="0.25">
      <c r="B44" s="29"/>
      <c r="C44" s="29"/>
      <c r="D44" s="30"/>
    </row>
    <row r="45" spans="1:4" ht="6" customHeight="1" x14ac:dyDescent="0.25">
      <c r="A45" s="1"/>
      <c r="B45" s="4"/>
      <c r="C45" s="5"/>
      <c r="D45" s="50"/>
    </row>
    <row r="46" spans="1:4" x14ac:dyDescent="0.25">
      <c r="B46" s="89" t="s">
        <v>20</v>
      </c>
      <c r="C46" s="89"/>
    </row>
    <row r="47" spans="1:4" x14ac:dyDescent="0.25">
      <c r="B47" s="91"/>
      <c r="C47" s="91"/>
    </row>
    <row r="48" spans="1:4" x14ac:dyDescent="0.25">
      <c r="B48" s="24"/>
      <c r="C48" s="61" t="s">
        <v>23</v>
      </c>
      <c r="D48" s="61" t="s">
        <v>24</v>
      </c>
    </row>
    <row r="49" spans="1:4" x14ac:dyDescent="0.25">
      <c r="B49" s="38" t="s">
        <v>21</v>
      </c>
      <c r="C49" s="32">
        <v>4699.2367079178293</v>
      </c>
      <c r="D49" s="31">
        <v>8.8111500991204673E-3</v>
      </c>
    </row>
    <row r="50" spans="1:4" x14ac:dyDescent="0.25">
      <c r="B50" s="38" t="s">
        <v>22</v>
      </c>
      <c r="C50" s="32">
        <v>130513.01890588219</v>
      </c>
      <c r="D50" s="31">
        <v>0.21020310077755974</v>
      </c>
    </row>
    <row r="51" spans="1:4" x14ac:dyDescent="0.25">
      <c r="C51" s="84"/>
    </row>
    <row r="53" spans="1:4" ht="6" customHeight="1" x14ac:dyDescent="0.25">
      <c r="A53" s="1"/>
      <c r="B53" s="4"/>
      <c r="C53" s="5"/>
      <c r="D53" s="50"/>
    </row>
    <row r="54" spans="1:4" ht="15" customHeight="1" x14ac:dyDescent="0.25">
      <c r="B54" s="89" t="s">
        <v>30</v>
      </c>
      <c r="C54" s="89"/>
    </row>
    <row r="55" spans="1:4" ht="15" customHeight="1" x14ac:dyDescent="0.25">
      <c r="B55" s="91"/>
      <c r="C55" s="91"/>
    </row>
    <row r="56" spans="1:4" x14ac:dyDescent="0.25">
      <c r="B56" s="92" t="s">
        <v>23</v>
      </c>
      <c r="C56" s="93"/>
      <c r="D56" s="26">
        <v>34459.21749166643</v>
      </c>
    </row>
    <row r="57" spans="1:4" x14ac:dyDescent="0.25">
      <c r="B57" s="87" t="s">
        <v>47</v>
      </c>
      <c r="C57" s="88"/>
      <c r="D57" s="31">
        <v>0.62322931607527121</v>
      </c>
    </row>
    <row r="60" spans="1:4" ht="6" customHeight="1" x14ac:dyDescent="0.25">
      <c r="A60" s="1"/>
      <c r="B60" s="4"/>
      <c r="C60" s="5"/>
      <c r="D60" s="50"/>
    </row>
    <row r="61" spans="1:4" x14ac:dyDescent="0.25">
      <c r="B61" s="100" t="s">
        <v>31</v>
      </c>
      <c r="C61" s="102"/>
    </row>
    <row r="62" spans="1:4" x14ac:dyDescent="0.25">
      <c r="B62" s="101"/>
      <c r="C62" s="103"/>
    </row>
    <row r="63" spans="1:4" x14ac:dyDescent="0.25">
      <c r="B63" s="94" t="s">
        <v>32</v>
      </c>
      <c r="C63" s="95"/>
      <c r="D63" s="37" t="s">
        <v>33</v>
      </c>
    </row>
    <row r="64" spans="1:4" x14ac:dyDescent="0.25">
      <c r="B64" s="87" t="s">
        <v>34</v>
      </c>
      <c r="C64" s="88"/>
      <c r="D64" s="33">
        <v>0.7220508501992362</v>
      </c>
    </row>
    <row r="65" spans="2:4" x14ac:dyDescent="0.25">
      <c r="B65" s="87" t="s">
        <v>35</v>
      </c>
      <c r="C65" s="88"/>
      <c r="D65" s="33">
        <v>0.10703194905939468</v>
      </c>
    </row>
    <row r="66" spans="2:4" x14ac:dyDescent="0.25">
      <c r="B66" s="87" t="s">
        <v>36</v>
      </c>
      <c r="C66" s="88"/>
      <c r="D66" s="33">
        <v>6.9677844860891833E-2</v>
      </c>
    </row>
    <row r="67" spans="2:4" x14ac:dyDescent="0.25">
      <c r="B67" s="87" t="s">
        <v>37</v>
      </c>
      <c r="C67" s="88"/>
      <c r="D67" s="33">
        <v>2.0289297809396142E-2</v>
      </c>
    </row>
    <row r="68" spans="2:4" x14ac:dyDescent="0.25">
      <c r="B68" s="87" t="s">
        <v>38</v>
      </c>
      <c r="C68" s="88"/>
      <c r="D68" s="34">
        <v>8.0950058071081007E-2</v>
      </c>
    </row>
    <row r="69" spans="2:4" x14ac:dyDescent="0.25">
      <c r="B69" s="90" t="s">
        <v>6</v>
      </c>
      <c r="C69" s="90"/>
      <c r="D69" s="35">
        <f>SUM(D64:D68)</f>
        <v>0.99999999999999989</v>
      </c>
    </row>
    <row r="70" spans="2:4" x14ac:dyDescent="0.25">
      <c r="D70"/>
    </row>
    <row r="71" spans="2:4" ht="15.75" x14ac:dyDescent="0.25">
      <c r="B71" s="36"/>
      <c r="D71" s="36"/>
    </row>
    <row r="72" spans="2:4" x14ac:dyDescent="0.25">
      <c r="B72" s="94" t="s">
        <v>39</v>
      </c>
      <c r="C72" s="95"/>
      <c r="D72" s="37" t="s">
        <v>33</v>
      </c>
    </row>
    <row r="73" spans="2:4" x14ac:dyDescent="0.25">
      <c r="B73" s="87" t="s">
        <v>40</v>
      </c>
      <c r="C73" s="88"/>
      <c r="D73" s="33">
        <v>6.4736661654373306E-2</v>
      </c>
    </row>
    <row r="74" spans="2:4" x14ac:dyDescent="0.25">
      <c r="B74" s="87" t="s">
        <v>41</v>
      </c>
      <c r="C74" s="88"/>
      <c r="D74" s="33">
        <v>4.051326945208901E-2</v>
      </c>
    </row>
    <row r="75" spans="2:4" x14ac:dyDescent="0.25">
      <c r="B75" s="87" t="s">
        <v>42</v>
      </c>
      <c r="C75" s="88"/>
      <c r="D75" s="33">
        <v>0.19278817574622326</v>
      </c>
    </row>
    <row r="76" spans="2:4" x14ac:dyDescent="0.25">
      <c r="B76" s="87" t="s">
        <v>43</v>
      </c>
      <c r="C76" s="88"/>
      <c r="D76" s="33">
        <v>2.217279632749963E-2</v>
      </c>
    </row>
    <row r="77" spans="2:4" x14ac:dyDescent="0.25">
      <c r="B77" s="87" t="s">
        <v>44</v>
      </c>
      <c r="C77" s="88"/>
      <c r="D77" s="33">
        <v>0.6797890968198147</v>
      </c>
    </row>
    <row r="78" spans="2:4" x14ac:dyDescent="0.25">
      <c r="B78" s="87" t="s">
        <v>45</v>
      </c>
      <c r="C78" s="88"/>
      <c r="D78" s="33">
        <v>0</v>
      </c>
    </row>
    <row r="79" spans="2:4" x14ac:dyDescent="0.25">
      <c r="B79" s="90" t="s">
        <v>6</v>
      </c>
      <c r="C79" s="90"/>
      <c r="D79" s="35">
        <f>SUM(D73:D78)</f>
        <v>0.99999999999999989</v>
      </c>
    </row>
    <row r="82" spans="1:4" ht="6.75" customHeight="1" x14ac:dyDescent="0.25">
      <c r="B82" s="4"/>
      <c r="C82" s="5"/>
      <c r="D82" s="50"/>
    </row>
    <row r="83" spans="1:4" x14ac:dyDescent="0.25">
      <c r="B83" s="89" t="s">
        <v>46</v>
      </c>
      <c r="C83" s="89"/>
    </row>
    <row r="84" spans="1:4" x14ac:dyDescent="0.25">
      <c r="B84" s="91"/>
      <c r="C84" s="91"/>
    </row>
    <row r="85" spans="1:4" x14ac:dyDescent="0.25">
      <c r="B85" s="92" t="s">
        <v>23</v>
      </c>
      <c r="C85" s="93"/>
      <c r="D85" s="26">
        <v>1047.5932</v>
      </c>
    </row>
    <row r="86" spans="1:4" x14ac:dyDescent="0.25">
      <c r="B86" s="87" t="s">
        <v>47</v>
      </c>
      <c r="C86" s="88"/>
      <c r="D86" s="31">
        <v>1.8946767834150589E-2</v>
      </c>
    </row>
    <row r="89" spans="1:4" ht="6" customHeight="1" x14ac:dyDescent="0.25">
      <c r="A89" s="1"/>
      <c r="B89" s="4"/>
      <c r="C89" s="5"/>
      <c r="D89" s="50"/>
    </row>
    <row r="90" spans="1:4" x14ac:dyDescent="0.25">
      <c r="B90" s="89" t="s">
        <v>48</v>
      </c>
      <c r="C90" s="89"/>
    </row>
    <row r="91" spans="1:4" x14ac:dyDescent="0.25">
      <c r="B91" s="91"/>
      <c r="C91" s="91"/>
    </row>
    <row r="92" spans="1:4" x14ac:dyDescent="0.25">
      <c r="B92" s="87" t="s">
        <v>49</v>
      </c>
      <c r="C92" s="88"/>
      <c r="D92" s="31">
        <v>-7.1705202865925799E-2</v>
      </c>
    </row>
    <row r="93" spans="1:4" x14ac:dyDescent="0.25">
      <c r="B93" s="87" t="s">
        <v>50</v>
      </c>
      <c r="C93" s="88"/>
      <c r="D93" s="31">
        <v>3.51396459621233E-3</v>
      </c>
    </row>
    <row r="96" spans="1:4" ht="6.75" customHeight="1" x14ac:dyDescent="0.25">
      <c r="B96" s="4"/>
      <c r="C96" s="5"/>
      <c r="D96" s="50"/>
    </row>
    <row r="97" spans="2:5" ht="15" customHeight="1" x14ac:dyDescent="0.25">
      <c r="B97" s="89" t="s">
        <v>51</v>
      </c>
      <c r="C97" s="89"/>
    </row>
    <row r="98" spans="2:5" ht="15" customHeight="1" x14ac:dyDescent="0.25">
      <c r="B98" s="89"/>
      <c r="C98" s="89"/>
    </row>
    <row r="99" spans="2:5" ht="15" customHeight="1" x14ac:dyDescent="0.25">
      <c r="B99" s="63"/>
      <c r="C99" s="68" t="s">
        <v>69</v>
      </c>
      <c r="D99" s="68" t="s">
        <v>70</v>
      </c>
      <c r="E99" s="69" t="s">
        <v>71</v>
      </c>
    </row>
    <row r="100" spans="2:5" x14ac:dyDescent="0.25">
      <c r="B100" s="38" t="s">
        <v>59</v>
      </c>
      <c r="C100" s="64">
        <v>0</v>
      </c>
      <c r="D100" s="65">
        <v>0</v>
      </c>
      <c r="E100" s="64">
        <v>36803.294520000003</v>
      </c>
    </row>
    <row r="101" spans="2:5" x14ac:dyDescent="0.25">
      <c r="B101" s="38" t="s">
        <v>63</v>
      </c>
      <c r="C101" s="64">
        <v>0</v>
      </c>
      <c r="D101" s="65">
        <v>0</v>
      </c>
      <c r="E101" s="64">
        <v>62316.584350000005</v>
      </c>
    </row>
    <row r="102" spans="2:5" x14ac:dyDescent="0.25">
      <c r="B102" s="38" t="s">
        <v>52</v>
      </c>
      <c r="C102" s="64">
        <v>0</v>
      </c>
      <c r="D102" s="65">
        <v>0</v>
      </c>
      <c r="E102" s="64">
        <v>45735.007719999994</v>
      </c>
    </row>
    <row r="103" spans="2:5" x14ac:dyDescent="0.25">
      <c r="B103" s="38" t="s">
        <v>60</v>
      </c>
      <c r="C103" s="64">
        <v>53672.35123</v>
      </c>
      <c r="D103" s="65">
        <v>0</v>
      </c>
      <c r="E103" s="64">
        <v>0</v>
      </c>
    </row>
    <row r="104" spans="2:5" ht="25.5" x14ac:dyDescent="0.25">
      <c r="B104" s="62" t="s">
        <v>64</v>
      </c>
      <c r="C104" s="64">
        <v>11414.416999999999</v>
      </c>
      <c r="D104" s="65">
        <v>0</v>
      </c>
      <c r="E104" s="64">
        <v>0</v>
      </c>
    </row>
    <row r="105" spans="2:5" ht="25.5" x14ac:dyDescent="0.25">
      <c r="B105" s="62" t="s">
        <v>65</v>
      </c>
      <c r="C105" s="64">
        <v>56012.086620000009</v>
      </c>
      <c r="D105" s="65">
        <v>0</v>
      </c>
      <c r="E105" s="64">
        <v>0</v>
      </c>
    </row>
    <row r="106" spans="2:5" ht="25.5" x14ac:dyDescent="0.25">
      <c r="B106" s="62" t="s">
        <v>66</v>
      </c>
      <c r="C106" s="64">
        <v>9771.6547389999996</v>
      </c>
      <c r="D106" s="65">
        <v>0</v>
      </c>
      <c r="E106" s="64">
        <v>0</v>
      </c>
    </row>
    <row r="107" spans="2:5" x14ac:dyDescent="0.25">
      <c r="B107" s="38" t="s">
        <v>67</v>
      </c>
      <c r="C107" s="64">
        <v>369734.09661774966</v>
      </c>
      <c r="D107" s="65">
        <v>0</v>
      </c>
      <c r="E107" s="64">
        <v>0</v>
      </c>
    </row>
    <row r="108" spans="2:5" x14ac:dyDescent="0.25">
      <c r="B108" s="38" t="s">
        <v>68</v>
      </c>
      <c r="C108" s="64">
        <v>0</v>
      </c>
      <c r="D108" s="65">
        <v>0</v>
      </c>
      <c r="E108" s="64">
        <v>43886.633388998351</v>
      </c>
    </row>
    <row r="109" spans="2:5" x14ac:dyDescent="0.25">
      <c r="B109" s="74" t="s">
        <v>62</v>
      </c>
      <c r="C109" s="75">
        <f>SUM(C100:C108)</f>
        <v>500604.60620674968</v>
      </c>
      <c r="D109" s="75">
        <f t="shared" ref="D109:E109" si="0">SUM(D100:D108)</f>
        <v>0</v>
      </c>
      <c r="E109" s="75">
        <f t="shared" si="0"/>
        <v>188741.51997899835</v>
      </c>
    </row>
    <row r="110" spans="2:5" x14ac:dyDescent="0.25">
      <c r="B110" s="70"/>
      <c r="C110" s="66"/>
      <c r="D110" s="67"/>
      <c r="E110" s="71"/>
    </row>
    <row r="111" spans="2:5" ht="25.5" x14ac:dyDescent="0.25">
      <c r="B111" s="62" t="s">
        <v>61</v>
      </c>
      <c r="C111" s="64">
        <v>328070.03742896009</v>
      </c>
      <c r="D111" s="65">
        <v>0</v>
      </c>
      <c r="E111" s="64">
        <v>153867.167227</v>
      </c>
    </row>
    <row r="112" spans="2:5" x14ac:dyDescent="0.25">
      <c r="B112" s="38" t="s">
        <v>53</v>
      </c>
      <c r="C112" s="64">
        <v>60000</v>
      </c>
      <c r="D112" s="65">
        <v>0</v>
      </c>
      <c r="E112" s="64">
        <v>0</v>
      </c>
    </row>
    <row r="113" spans="2:9" x14ac:dyDescent="0.25">
      <c r="B113" s="38" t="s">
        <v>54</v>
      </c>
      <c r="C113" s="64">
        <v>0</v>
      </c>
      <c r="D113" s="65">
        <v>0</v>
      </c>
      <c r="E113" s="64">
        <v>323.92318000000006</v>
      </c>
    </row>
    <row r="114" spans="2:9" x14ac:dyDescent="0.25">
      <c r="B114" s="62" t="s">
        <v>55</v>
      </c>
      <c r="C114" s="64">
        <v>11419.1662</v>
      </c>
      <c r="D114" s="65">
        <v>0</v>
      </c>
      <c r="E114" s="64">
        <v>0</v>
      </c>
    </row>
    <row r="115" spans="2:9" ht="25.5" x14ac:dyDescent="0.25">
      <c r="B115" s="62" t="s">
        <v>56</v>
      </c>
      <c r="C115" s="64">
        <v>29500</v>
      </c>
      <c r="D115" s="65">
        <v>0</v>
      </c>
      <c r="E115" s="64">
        <v>0</v>
      </c>
    </row>
    <row r="116" spans="2:9" ht="25.5" x14ac:dyDescent="0.25">
      <c r="B116" s="62" t="s">
        <v>57</v>
      </c>
      <c r="C116" s="64">
        <v>55129.50618000004</v>
      </c>
      <c r="D116" s="65">
        <v>0</v>
      </c>
      <c r="E116" s="64">
        <v>0</v>
      </c>
    </row>
    <row r="117" spans="2:9" x14ac:dyDescent="0.25">
      <c r="B117" s="62" t="s">
        <v>58</v>
      </c>
      <c r="C117" s="64">
        <v>17000</v>
      </c>
      <c r="D117" s="65">
        <v>0</v>
      </c>
      <c r="E117" s="64">
        <v>0</v>
      </c>
    </row>
    <row r="118" spans="2:9" x14ac:dyDescent="0.25">
      <c r="B118" s="74" t="s">
        <v>72</v>
      </c>
      <c r="C118" s="75">
        <f>SUM(C111:C117)</f>
        <v>501118.70980896009</v>
      </c>
      <c r="D118" s="75">
        <f t="shared" ref="D118:E118" si="1">SUM(D111:D117)</f>
        <v>0</v>
      </c>
      <c r="E118" s="75">
        <f t="shared" si="1"/>
        <v>154191.09040700001</v>
      </c>
    </row>
    <row r="121" spans="2:9" ht="15.75" x14ac:dyDescent="0.25">
      <c r="B121" s="4"/>
      <c r="C121" s="5"/>
      <c r="D121" s="50"/>
      <c r="E121" s="4"/>
    </row>
    <row r="122" spans="2:9" ht="15" customHeight="1" x14ac:dyDescent="0.25">
      <c r="B122" s="76" t="s">
        <v>73</v>
      </c>
      <c r="C122" s="76"/>
      <c r="E122" s="89"/>
      <c r="H122" s="15" t="s">
        <v>0</v>
      </c>
    </row>
    <row r="123" spans="2:9" ht="15" customHeight="1" x14ac:dyDescent="0.25">
      <c r="B123" s="82" t="s">
        <v>94</v>
      </c>
      <c r="C123" s="76"/>
      <c r="E123" s="89"/>
      <c r="H123" s="16">
        <v>43465</v>
      </c>
    </row>
    <row r="124" spans="2:9" ht="15" customHeight="1" x14ac:dyDescent="0.25">
      <c r="B124" s="82"/>
      <c r="C124" s="76"/>
      <c r="E124" s="17"/>
    </row>
    <row r="125" spans="2:9" ht="25.5" x14ac:dyDescent="0.25">
      <c r="B125" s="77" t="s">
        <v>74</v>
      </c>
      <c r="C125" s="77" t="s">
        <v>89</v>
      </c>
      <c r="D125" s="77" t="s">
        <v>90</v>
      </c>
      <c r="E125" s="77" t="s">
        <v>91</v>
      </c>
      <c r="F125" s="77" t="s">
        <v>92</v>
      </c>
      <c r="G125" s="77" t="s">
        <v>93</v>
      </c>
      <c r="H125" s="77" t="s">
        <v>6</v>
      </c>
    </row>
    <row r="126" spans="2:9" x14ac:dyDescent="0.25">
      <c r="B126" s="63"/>
      <c r="C126" s="64"/>
      <c r="D126" s="65"/>
      <c r="E126" s="64"/>
      <c r="F126" s="64"/>
      <c r="G126" s="64"/>
      <c r="H126" s="64"/>
    </row>
    <row r="127" spans="2:9" x14ac:dyDescent="0.25">
      <c r="B127" s="78" t="s">
        <v>75</v>
      </c>
      <c r="C127" s="80">
        <v>9914.1671499999993</v>
      </c>
      <c r="D127" s="80"/>
      <c r="E127" s="80"/>
      <c r="F127" s="80"/>
      <c r="G127" s="80">
        <v>100395.857755</v>
      </c>
      <c r="H127" s="81">
        <v>110310.024905</v>
      </c>
      <c r="I127" s="83"/>
    </row>
    <row r="128" spans="2:9" x14ac:dyDescent="0.25">
      <c r="B128" s="78" t="s">
        <v>76</v>
      </c>
      <c r="C128" s="80"/>
      <c r="D128" s="80"/>
      <c r="E128" s="80"/>
      <c r="F128" s="80"/>
      <c r="G128" s="80">
        <v>2636.3</v>
      </c>
      <c r="H128" s="81">
        <v>2636.3</v>
      </c>
    </row>
    <row r="129" spans="2:10" x14ac:dyDescent="0.25">
      <c r="B129" s="78" t="s">
        <v>77</v>
      </c>
      <c r="C129" s="80">
        <v>0</v>
      </c>
      <c r="D129" s="80">
        <v>6468.5509296325199</v>
      </c>
      <c r="E129" s="80">
        <v>13974.734364637869</v>
      </c>
      <c r="F129" s="80">
        <v>15895.370186880196</v>
      </c>
      <c r="G129" s="80">
        <v>55603.087560000007</v>
      </c>
      <c r="H129" s="81">
        <v>91941.743041150592</v>
      </c>
      <c r="I129" s="83"/>
      <c r="J129" s="83"/>
    </row>
    <row r="130" spans="2:10" x14ac:dyDescent="0.25">
      <c r="B130" s="78" t="s">
        <v>78</v>
      </c>
      <c r="C130" s="80">
        <v>8194</v>
      </c>
      <c r="D130" s="80">
        <v>51623</v>
      </c>
      <c r="E130" s="80">
        <v>69085</v>
      </c>
      <c r="F130" s="80">
        <v>234916.94245099986</v>
      </c>
      <c r="G130" s="80">
        <v>23834.123328223708</v>
      </c>
      <c r="H130" s="81">
        <v>387653.06577922357</v>
      </c>
      <c r="I130" s="83"/>
      <c r="J130" s="83"/>
    </row>
    <row r="131" spans="2:10" x14ac:dyDescent="0.25">
      <c r="B131" s="78" t="s">
        <v>79</v>
      </c>
      <c r="C131" s="80">
        <v>5297.049488857966</v>
      </c>
      <c r="D131" s="80"/>
      <c r="E131" s="80"/>
      <c r="F131" s="80"/>
      <c r="G131" s="80">
        <v>83.378335907836117</v>
      </c>
      <c r="H131" s="81">
        <v>5380.4278247658021</v>
      </c>
      <c r="I131" s="83"/>
    </row>
    <row r="132" spans="2:10" x14ac:dyDescent="0.25">
      <c r="B132" s="78" t="s">
        <v>80</v>
      </c>
      <c r="C132" s="80">
        <v>497.66525546330615</v>
      </c>
      <c r="D132" s="80"/>
      <c r="E132" s="80"/>
      <c r="F132" s="80"/>
      <c r="G132" s="80">
        <v>4.3486245366938192</v>
      </c>
      <c r="H132" s="81">
        <v>502.01387999999997</v>
      </c>
    </row>
    <row r="133" spans="2:10" x14ac:dyDescent="0.25">
      <c r="B133" s="79" t="s">
        <v>81</v>
      </c>
      <c r="C133" s="81">
        <f>SUM(C127:C132)</f>
        <v>23902.881894321275</v>
      </c>
      <c r="D133" s="81">
        <f>SUM(D127:D132)</f>
        <v>58091.550929632518</v>
      </c>
      <c r="E133" s="81">
        <f>SUM(E127:E132)</f>
        <v>83059.734364637872</v>
      </c>
      <c r="F133" s="81">
        <f>SUM(F127:F132)</f>
        <v>250812.31263788007</v>
      </c>
      <c r="G133" s="81">
        <f>SUM(G127:G132)</f>
        <v>182557.09560366822</v>
      </c>
      <c r="H133" s="81">
        <f>SUM(H127:H132)</f>
        <v>598423.57543014002</v>
      </c>
    </row>
    <row r="134" spans="2:10" x14ac:dyDescent="0.25">
      <c r="B134" s="78"/>
      <c r="C134" s="80"/>
      <c r="D134" s="80"/>
      <c r="E134" s="80"/>
      <c r="F134" s="80"/>
      <c r="G134" s="80"/>
      <c r="H134" s="81"/>
    </row>
    <row r="135" spans="2:10" x14ac:dyDescent="0.25">
      <c r="B135" s="77" t="s">
        <v>82</v>
      </c>
      <c r="C135" s="80"/>
      <c r="D135" s="80"/>
      <c r="E135" s="80"/>
      <c r="F135" s="80"/>
      <c r="G135" s="80"/>
      <c r="H135" s="81"/>
    </row>
    <row r="136" spans="2:10" x14ac:dyDescent="0.25">
      <c r="B136" s="78" t="s">
        <v>83</v>
      </c>
      <c r="C136" s="80">
        <v>0</v>
      </c>
      <c r="D136" s="80">
        <v>6000</v>
      </c>
      <c r="E136" s="80">
        <v>10000</v>
      </c>
      <c r="F136" s="80">
        <v>0</v>
      </c>
      <c r="G136" s="80">
        <v>208.12027</v>
      </c>
      <c r="H136" s="81">
        <v>16208.120269999999</v>
      </c>
      <c r="J136" s="83"/>
    </row>
    <row r="137" spans="2:10" x14ac:dyDescent="0.25">
      <c r="B137" s="78" t="s">
        <v>84</v>
      </c>
      <c r="C137" s="80">
        <v>16750.660316187197</v>
      </c>
      <c r="D137" s="80">
        <v>130053.29943739959</v>
      </c>
      <c r="E137" s="80">
        <v>122957.13592129423</v>
      </c>
      <c r="F137" s="80">
        <v>32510.78997171831</v>
      </c>
      <c r="G137" s="80">
        <v>164979.35951940081</v>
      </c>
      <c r="H137" s="81">
        <v>467251.24516600015</v>
      </c>
      <c r="J137" s="83"/>
    </row>
    <row r="138" spans="2:10" x14ac:dyDescent="0.25">
      <c r="B138" s="78" t="s">
        <v>85</v>
      </c>
      <c r="C138" s="80">
        <v>434.59672567292165</v>
      </c>
      <c r="D138" s="80">
        <v>64562.458155681074</v>
      </c>
      <c r="E138" s="80">
        <v>5316.6623304367276</v>
      </c>
      <c r="F138" s="80">
        <v>59154.163948209083</v>
      </c>
      <c r="G138" s="80">
        <v>220.60338000018965</v>
      </c>
      <c r="H138" s="81">
        <v>129688.48453999999</v>
      </c>
      <c r="J138" s="83"/>
    </row>
    <row r="139" spans="2:10" x14ac:dyDescent="0.25">
      <c r="B139" s="78" t="s">
        <v>86</v>
      </c>
      <c r="C139" s="80">
        <v>0</v>
      </c>
      <c r="D139" s="80">
        <v>0</v>
      </c>
      <c r="E139" s="80">
        <v>0</v>
      </c>
      <c r="F139" s="80">
        <v>0</v>
      </c>
      <c r="G139" s="80">
        <v>6007.5962462543894</v>
      </c>
      <c r="H139" s="81">
        <v>6007.5962462543894</v>
      </c>
      <c r="J139" s="83"/>
    </row>
    <row r="140" spans="2:10" x14ac:dyDescent="0.25">
      <c r="B140" s="78" t="s">
        <v>87</v>
      </c>
      <c r="C140" s="80">
        <v>-1.6129320101754274E-12</v>
      </c>
      <c r="D140" s="80">
        <v>0</v>
      </c>
      <c r="E140" s="80">
        <v>0</v>
      </c>
      <c r="F140" s="80">
        <v>18700</v>
      </c>
      <c r="G140" s="80">
        <v>25.443900000000006</v>
      </c>
      <c r="H140" s="81">
        <v>18725.443899999998</v>
      </c>
      <c r="J140" s="83"/>
    </row>
    <row r="141" spans="2:10" x14ac:dyDescent="0.25">
      <c r="B141" s="79" t="s">
        <v>88</v>
      </c>
      <c r="C141" s="81">
        <v>17185.257041860117</v>
      </c>
      <c r="D141" s="81">
        <v>200513.6092170807</v>
      </c>
      <c r="E141" s="81">
        <v>138273.79825173094</v>
      </c>
      <c r="F141" s="81">
        <v>110364.95391992739</v>
      </c>
      <c r="G141" s="81">
        <v>171441.12331565542</v>
      </c>
      <c r="H141" s="81">
        <f>SUM(H136:H140)</f>
        <v>637880.8901222545</v>
      </c>
    </row>
    <row r="142" spans="2:10" x14ac:dyDescent="0.25">
      <c r="B142" s="78"/>
      <c r="C142" s="80"/>
      <c r="D142" s="80"/>
      <c r="E142" s="80"/>
      <c r="F142" s="80"/>
      <c r="G142" s="80"/>
      <c r="H142" s="80"/>
    </row>
    <row r="143" spans="2:10" x14ac:dyDescent="0.25">
      <c r="B143" s="78"/>
      <c r="C143" s="80"/>
      <c r="D143" s="80"/>
      <c r="E143" s="80"/>
      <c r="F143" s="80"/>
      <c r="G143" s="80"/>
      <c r="H143" s="80"/>
    </row>
    <row r="144" spans="2:10" x14ac:dyDescent="0.25">
      <c r="B144" s="78" t="s">
        <v>98</v>
      </c>
      <c r="C144" s="80">
        <f>C141-C133</f>
        <v>-6717.6248524611583</v>
      </c>
      <c r="D144" s="80">
        <f t="shared" ref="D144:H144" si="2">D141-D133</f>
        <v>142422.05828744819</v>
      </c>
      <c r="E144" s="80">
        <f t="shared" si="2"/>
        <v>55214.063887093071</v>
      </c>
      <c r="F144" s="80">
        <f t="shared" si="2"/>
        <v>-140447.35871795268</v>
      </c>
      <c r="G144" s="80">
        <f t="shared" si="2"/>
        <v>-11115.972288012796</v>
      </c>
      <c r="H144" s="80">
        <f t="shared" si="2"/>
        <v>39457.31469211448</v>
      </c>
    </row>
    <row r="145" spans="2:10" x14ac:dyDescent="0.25">
      <c r="B145" s="78" t="s">
        <v>99</v>
      </c>
      <c r="C145" s="80">
        <f>C144</f>
        <v>-6717.6248524611583</v>
      </c>
      <c r="D145" s="80">
        <f>C145+D144</f>
        <v>135704.43343498703</v>
      </c>
      <c r="E145" s="80">
        <f t="shared" ref="E145:G145" si="3">D145+E144</f>
        <v>190918.4973220801</v>
      </c>
      <c r="F145" s="80">
        <f t="shared" si="3"/>
        <v>50471.138604127424</v>
      </c>
      <c r="G145" s="80">
        <f t="shared" si="3"/>
        <v>39355.166316114628</v>
      </c>
      <c r="H145" s="80"/>
    </row>
    <row r="148" spans="2:10" ht="15.75" x14ac:dyDescent="0.25">
      <c r="B148" s="4"/>
      <c r="C148" s="5"/>
      <c r="D148" s="50"/>
      <c r="E148" s="4"/>
    </row>
    <row r="149" spans="2:10" ht="15.75" x14ac:dyDescent="0.25">
      <c r="B149" s="76" t="s">
        <v>95</v>
      </c>
      <c r="C149" s="76"/>
      <c r="E149" s="89"/>
      <c r="H149" s="15" t="s">
        <v>0</v>
      </c>
    </row>
    <row r="150" spans="2:10" ht="15.75" x14ac:dyDescent="0.25">
      <c r="B150" s="82" t="s">
        <v>94</v>
      </c>
      <c r="C150" s="76"/>
      <c r="E150" s="89"/>
      <c r="H150" s="16">
        <v>43465</v>
      </c>
    </row>
    <row r="151" spans="2:10" ht="15.75" x14ac:dyDescent="0.25">
      <c r="B151" s="82"/>
      <c r="C151" s="76"/>
      <c r="E151" s="17"/>
    </row>
    <row r="152" spans="2:10" ht="25.5" x14ac:dyDescent="0.25">
      <c r="B152" s="77" t="s">
        <v>74</v>
      </c>
      <c r="C152" s="77" t="s">
        <v>89</v>
      </c>
      <c r="D152" s="77" t="s">
        <v>90</v>
      </c>
      <c r="E152" s="77" t="s">
        <v>91</v>
      </c>
      <c r="F152" s="77" t="s">
        <v>92</v>
      </c>
      <c r="G152" s="77" t="s">
        <v>96</v>
      </c>
      <c r="H152" s="77" t="s">
        <v>6</v>
      </c>
    </row>
    <row r="153" spans="2:10" x14ac:dyDescent="0.25">
      <c r="B153" s="63"/>
      <c r="C153" s="64"/>
      <c r="D153" s="65"/>
      <c r="E153" s="64"/>
      <c r="F153" s="64"/>
      <c r="G153" s="64"/>
      <c r="H153" s="64"/>
    </row>
    <row r="154" spans="2:10" x14ac:dyDescent="0.25">
      <c r="B154" s="78" t="s">
        <v>75</v>
      </c>
      <c r="C154" s="80">
        <v>110310.024905</v>
      </c>
      <c r="D154" s="80"/>
      <c r="E154" s="80"/>
      <c r="F154" s="80"/>
      <c r="G154" s="80"/>
      <c r="H154" s="81">
        <f>SUM(C154:G154)</f>
        <v>110310.024905</v>
      </c>
    </row>
    <row r="155" spans="2:10" x14ac:dyDescent="0.25">
      <c r="B155" s="78" t="s">
        <v>76</v>
      </c>
      <c r="C155" s="80"/>
      <c r="D155" s="80"/>
      <c r="E155" s="80"/>
      <c r="F155" s="80"/>
      <c r="G155" s="80">
        <v>2636.3</v>
      </c>
      <c r="H155" s="81">
        <v>2636.3</v>
      </c>
    </row>
    <row r="156" spans="2:10" x14ac:dyDescent="0.25">
      <c r="B156" s="78" t="s">
        <v>77</v>
      </c>
      <c r="C156" s="80">
        <v>51.568572000018321</v>
      </c>
      <c r="D156" s="80">
        <v>56835.748029632516</v>
      </c>
      <c r="E156" s="80">
        <v>13974.734364637869</v>
      </c>
      <c r="F156" s="80">
        <v>20858.602784880197</v>
      </c>
      <c r="G156" s="80">
        <v>221.08929000000001</v>
      </c>
      <c r="H156" s="81">
        <f>SUM(C156:G156)</f>
        <v>91941.743041150592</v>
      </c>
      <c r="J156" s="83"/>
    </row>
    <row r="157" spans="2:10" x14ac:dyDescent="0.25">
      <c r="B157" s="78" t="s">
        <v>78</v>
      </c>
      <c r="C157" s="80">
        <v>32028.987932024931</v>
      </c>
      <c r="D157" s="80">
        <v>51622.98987033774</v>
      </c>
      <c r="E157" s="80">
        <v>69084.922078632779</v>
      </c>
      <c r="F157" s="80">
        <v>234916.16589822815</v>
      </c>
      <c r="G157" s="80"/>
      <c r="H157" s="81">
        <f>SUM(C157:G157)</f>
        <v>387653.06577922357</v>
      </c>
      <c r="J157" s="83"/>
    </row>
    <row r="158" spans="2:10" x14ac:dyDescent="0.25">
      <c r="B158" s="78" t="s">
        <v>79</v>
      </c>
      <c r="C158" s="80">
        <v>4630.3626847658024</v>
      </c>
      <c r="D158" s="80">
        <v>0</v>
      </c>
      <c r="E158" s="80">
        <v>0</v>
      </c>
      <c r="F158" s="80">
        <v>0</v>
      </c>
      <c r="G158" s="80">
        <v>750.06514000000004</v>
      </c>
      <c r="H158" s="81">
        <f>SUM(C158:G158)</f>
        <v>5380.4278247658021</v>
      </c>
      <c r="J158" s="83"/>
    </row>
    <row r="159" spans="2:10" x14ac:dyDescent="0.25">
      <c r="B159" s="78" t="s">
        <v>80</v>
      </c>
      <c r="C159" s="80">
        <v>502.01387999999997</v>
      </c>
      <c r="D159" s="80">
        <v>0</v>
      </c>
      <c r="E159" s="80">
        <v>0</v>
      </c>
      <c r="F159" s="80">
        <v>0</v>
      </c>
      <c r="G159" s="80">
        <v>0</v>
      </c>
      <c r="H159" s="81">
        <v>502.01387999999997</v>
      </c>
    </row>
    <row r="160" spans="2:10" x14ac:dyDescent="0.25">
      <c r="B160" s="79" t="s">
        <v>81</v>
      </c>
      <c r="C160" s="81">
        <f>SUM(C154:C159)</f>
        <v>147522.95797379076</v>
      </c>
      <c r="D160" s="81">
        <f>SUM(D154:D159)</f>
        <v>108458.73789997026</v>
      </c>
      <c r="E160" s="81">
        <f>SUM(E154:E159)</f>
        <v>83059.656443270651</v>
      </c>
      <c r="F160" s="81">
        <f>SUM(F154:F159)</f>
        <v>255774.76868310836</v>
      </c>
      <c r="G160" s="81">
        <f>SUM(G154:G159)</f>
        <v>3607.4544300000002</v>
      </c>
      <c r="H160" s="81">
        <f>SUM(H154:H159)</f>
        <v>598423.57543014002</v>
      </c>
    </row>
    <row r="161" spans="2:9" x14ac:dyDescent="0.25">
      <c r="B161" s="78"/>
      <c r="C161" s="80"/>
      <c r="D161" s="80"/>
      <c r="E161" s="80"/>
      <c r="F161" s="80"/>
      <c r="G161" s="80"/>
    </row>
    <row r="162" spans="2:9" x14ac:dyDescent="0.25">
      <c r="B162" s="77" t="s">
        <v>82</v>
      </c>
      <c r="C162" s="80"/>
      <c r="D162" s="80"/>
      <c r="E162" s="80"/>
      <c r="F162" s="80"/>
      <c r="G162" s="80"/>
      <c r="H162" s="81"/>
    </row>
    <row r="163" spans="2:9" x14ac:dyDescent="0.25">
      <c r="B163" s="78" t="s">
        <v>83</v>
      </c>
      <c r="C163" s="80">
        <v>208.12026999999989</v>
      </c>
      <c r="D163" s="80">
        <v>6000</v>
      </c>
      <c r="E163" s="80">
        <v>10000</v>
      </c>
      <c r="F163" s="80">
        <v>0</v>
      </c>
      <c r="G163" s="80">
        <v>0</v>
      </c>
      <c r="H163" s="81">
        <v>16208.120269999999</v>
      </c>
    </row>
    <row r="164" spans="2:9" x14ac:dyDescent="0.25">
      <c r="B164" s="78" t="s">
        <v>84</v>
      </c>
      <c r="C164" s="80">
        <v>1139.593377440006</v>
      </c>
      <c r="D164" s="80">
        <v>1858.1384067679971</v>
      </c>
      <c r="E164" s="80">
        <v>6072.5022827920384</v>
      </c>
      <c r="F164" s="80">
        <v>458181.01109900011</v>
      </c>
      <c r="G164" s="80">
        <v>0</v>
      </c>
      <c r="H164" s="81">
        <v>467251.24516600015</v>
      </c>
    </row>
    <row r="165" spans="2:9" x14ac:dyDescent="0.25">
      <c r="B165" s="78" t="s">
        <v>85</v>
      </c>
      <c r="C165" s="80">
        <v>655.20010567302234</v>
      </c>
      <c r="D165" s="80">
        <v>64562.458155681074</v>
      </c>
      <c r="E165" s="80">
        <v>5316.6623304367276</v>
      </c>
      <c r="F165" s="80">
        <v>59154.16394820917</v>
      </c>
      <c r="G165" s="80">
        <v>0</v>
      </c>
      <c r="H165" s="81">
        <v>129688.48453999999</v>
      </c>
      <c r="I165" s="83"/>
    </row>
    <row r="166" spans="2:9" x14ac:dyDescent="0.25">
      <c r="B166" s="78" t="s">
        <v>86</v>
      </c>
      <c r="C166" s="80">
        <v>6007.5962462543894</v>
      </c>
      <c r="D166" s="80">
        <v>0</v>
      </c>
      <c r="E166" s="80">
        <v>0</v>
      </c>
      <c r="F166" s="80">
        <v>0</v>
      </c>
      <c r="G166" s="80">
        <v>0</v>
      </c>
      <c r="H166" s="81">
        <v>6007.5962462543894</v>
      </c>
    </row>
    <row r="167" spans="2:9" x14ac:dyDescent="0.25">
      <c r="B167" s="78" t="s">
        <v>87</v>
      </c>
      <c r="C167" s="80">
        <v>25.443899999998393</v>
      </c>
      <c r="D167" s="80">
        <v>0</v>
      </c>
      <c r="E167" s="80">
        <v>0</v>
      </c>
      <c r="F167" s="80">
        <v>18700</v>
      </c>
      <c r="G167" s="80">
        <v>0</v>
      </c>
      <c r="H167" s="81">
        <v>18725.443899999998</v>
      </c>
    </row>
    <row r="168" spans="2:9" x14ac:dyDescent="0.25">
      <c r="B168" s="79" t="s">
        <v>88</v>
      </c>
      <c r="C168" s="81">
        <v>188626.38035749807</v>
      </c>
      <c r="D168" s="81">
        <v>200513.6092170807</v>
      </c>
      <c r="E168" s="81">
        <v>138273.79825173094</v>
      </c>
      <c r="F168" s="81">
        <v>110364.95391994491</v>
      </c>
      <c r="G168" s="81">
        <v>0</v>
      </c>
      <c r="H168" s="81">
        <v>637880.8901222545</v>
      </c>
    </row>
    <row r="169" spans="2:9" x14ac:dyDescent="0.25">
      <c r="B169" s="78"/>
      <c r="C169" s="80"/>
      <c r="D169" s="80"/>
      <c r="E169" s="80"/>
      <c r="F169" s="80"/>
      <c r="G169" s="80"/>
      <c r="H169" s="80"/>
    </row>
    <row r="170" spans="2:9" x14ac:dyDescent="0.25">
      <c r="B170" s="78"/>
      <c r="C170" s="80"/>
      <c r="D170" s="80"/>
      <c r="E170" s="80"/>
      <c r="F170" s="80"/>
      <c r="G170" s="80"/>
      <c r="H170" s="80"/>
    </row>
    <row r="171" spans="2:9" x14ac:dyDescent="0.25">
      <c r="B171" s="78" t="s">
        <v>98</v>
      </c>
      <c r="C171" s="80">
        <f>C168-C160</f>
        <v>41103.422383707308</v>
      </c>
      <c r="D171" s="80">
        <f t="shared" ref="D171:H171" si="4">D168-D160</f>
        <v>92054.871317110432</v>
      </c>
      <c r="E171" s="80">
        <f t="shared" si="4"/>
        <v>55214.141808460292</v>
      </c>
      <c r="F171" s="80">
        <f t="shared" si="4"/>
        <v>-145409.81476316345</v>
      </c>
      <c r="G171" s="80">
        <f t="shared" si="4"/>
        <v>-3607.4544300000002</v>
      </c>
      <c r="H171" s="80">
        <f t="shared" si="4"/>
        <v>39457.31469211448</v>
      </c>
    </row>
    <row r="172" spans="2:9" x14ac:dyDescent="0.25">
      <c r="B172" s="78" t="s">
        <v>99</v>
      </c>
      <c r="C172" s="80">
        <f>C171</f>
        <v>41103.422383707308</v>
      </c>
      <c r="D172" s="80">
        <f>C172+D171</f>
        <v>133158.29370081774</v>
      </c>
      <c r="E172" s="80">
        <f t="shared" ref="E172" si="5">D172+E171</f>
        <v>188372.43550927803</v>
      </c>
      <c r="F172" s="80">
        <f t="shared" ref="F172" si="6">E172+F171</f>
        <v>42962.620746114582</v>
      </c>
      <c r="G172" s="80">
        <f t="shared" ref="G172" si="7">F172+G171</f>
        <v>39355.166316114584</v>
      </c>
      <c r="H172" s="80"/>
    </row>
    <row r="175" spans="2:9" ht="15.75" x14ac:dyDescent="0.25">
      <c r="B175" s="4"/>
      <c r="C175" s="5"/>
      <c r="D175" s="50"/>
      <c r="E175" s="4"/>
    </row>
    <row r="176" spans="2:9" ht="15.75" x14ac:dyDescent="0.25">
      <c r="B176" s="76" t="s">
        <v>100</v>
      </c>
    </row>
    <row r="178" spans="2:8" ht="36" customHeight="1" x14ac:dyDescent="0.25">
      <c r="B178" s="86" t="s">
        <v>101</v>
      </c>
      <c r="C178" s="86"/>
      <c r="D178" s="86"/>
      <c r="E178" s="86"/>
      <c r="F178" s="86"/>
      <c r="G178" s="86"/>
      <c r="H178" s="86"/>
    </row>
    <row r="179" spans="2:8" ht="29.25" customHeight="1" x14ac:dyDescent="0.25">
      <c r="B179" s="86" t="s">
        <v>102</v>
      </c>
      <c r="C179" s="86"/>
      <c r="D179" s="86"/>
      <c r="E179" s="86"/>
      <c r="F179" s="86"/>
      <c r="G179" s="86"/>
      <c r="H179" s="86"/>
    </row>
    <row r="180" spans="2:8" x14ac:dyDescent="0.25">
      <c r="B180" s="85"/>
    </row>
  </sheetData>
  <mergeCells count="39">
    <mergeCell ref="B54:C55"/>
    <mergeCell ref="B56:C56"/>
    <mergeCell ref="B57:C57"/>
    <mergeCell ref="E122:E123"/>
    <mergeCell ref="B61:B62"/>
    <mergeCell ref="C61:C62"/>
    <mergeCell ref="B64:C64"/>
    <mergeCell ref="B65:C65"/>
    <mergeCell ref="B66:C66"/>
    <mergeCell ref="B67:C67"/>
    <mergeCell ref="B68:C68"/>
    <mergeCell ref="B69:C69"/>
    <mergeCell ref="B63:C63"/>
    <mergeCell ref="B73:C73"/>
    <mergeCell ref="B74:C74"/>
    <mergeCell ref="B5:C6"/>
    <mergeCell ref="B30:C30"/>
    <mergeCell ref="F6:G7"/>
    <mergeCell ref="B34:C35"/>
    <mergeCell ref="B46:C47"/>
    <mergeCell ref="B40:C40"/>
    <mergeCell ref="B41:C41"/>
    <mergeCell ref="B42:C42"/>
    <mergeCell ref="B75:C75"/>
    <mergeCell ref="B72:C72"/>
    <mergeCell ref="B76:C76"/>
    <mergeCell ref="B77:C77"/>
    <mergeCell ref="B90:C91"/>
    <mergeCell ref="B78:C78"/>
    <mergeCell ref="B79:C79"/>
    <mergeCell ref="B83:C84"/>
    <mergeCell ref="B85:C85"/>
    <mergeCell ref="B86:C86"/>
    <mergeCell ref="B178:H178"/>
    <mergeCell ref="B179:H179"/>
    <mergeCell ref="B92:C92"/>
    <mergeCell ref="B93:C93"/>
    <mergeCell ref="B97:C98"/>
    <mergeCell ref="E149:E15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Zulfiyya T. Safkhanova</dc:creator>
  <cp:lastModifiedBy>Anna R. Mirzoyeva</cp:lastModifiedBy>
  <cp:lastPrinted>2018-06-29T10:24:53Z</cp:lastPrinted>
  <dcterms:created xsi:type="dcterms:W3CDTF">2018-06-06T13:54:42Z</dcterms:created>
  <dcterms:modified xsi:type="dcterms:W3CDTF">2019-05-16T10:31:32Z</dcterms:modified>
</cp:coreProperties>
</file>