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per8087\Shared\interfax\unibank.az\Sayt-prudensial\2019\2019 Q2\"/>
    </mc:Choice>
  </mc:AlternateContent>
  <bookViews>
    <workbookView xWindow="0" yWindow="0" windowWidth="19200" windowHeight="1222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1" i="1" l="1"/>
  <c r="D121" i="1"/>
  <c r="E121" i="1"/>
  <c r="D88" i="1"/>
  <c r="D40" i="1"/>
  <c r="D59" i="1" l="1"/>
  <c r="D14" i="1" l="1"/>
  <c r="D12" i="1"/>
  <c r="D10" i="1"/>
  <c r="D32" i="1"/>
  <c r="H144" i="1" l="1"/>
  <c r="C136" i="1" l="1"/>
  <c r="C147" i="1" s="1"/>
  <c r="C148" i="1" s="1"/>
  <c r="D136" i="1"/>
  <c r="D147" i="1" s="1"/>
  <c r="E136" i="1"/>
  <c r="E147" i="1" s="1"/>
  <c r="F136" i="1"/>
  <c r="F147" i="1" s="1"/>
  <c r="G136" i="1"/>
  <c r="G147" i="1" s="1"/>
  <c r="H136" i="1"/>
  <c r="H147" i="1" s="1"/>
  <c r="C163" i="1"/>
  <c r="C174" i="1" s="1"/>
  <c r="C175" i="1" s="1"/>
  <c r="D163" i="1"/>
  <c r="D174" i="1" s="1"/>
  <c r="E163" i="1"/>
  <c r="E174" i="1" s="1"/>
  <c r="F163" i="1"/>
  <c r="F174" i="1" s="1"/>
  <c r="G163" i="1"/>
  <c r="G174" i="1" s="1"/>
  <c r="H159" i="1"/>
  <c r="H161" i="1"/>
  <c r="H160" i="1"/>
  <c r="H157" i="1"/>
  <c r="D148" i="1" l="1"/>
  <c r="E148" i="1" s="1"/>
  <c r="F148" i="1" s="1"/>
  <c r="G148" i="1" s="1"/>
  <c r="D175" i="1"/>
  <c r="E175" i="1" s="1"/>
  <c r="F175" i="1" s="1"/>
  <c r="G175" i="1" s="1"/>
  <c r="H163" i="1"/>
  <c r="H174" i="1" s="1"/>
  <c r="D111" i="1"/>
  <c r="E111" i="1"/>
  <c r="C111" i="1"/>
  <c r="D81" i="1" l="1"/>
  <c r="D71" i="1"/>
  <c r="D41" i="1"/>
</calcChain>
</file>

<file path=xl/sharedStrings.xml><?xml version="1.0" encoding="utf-8"?>
<sst xmlns="http://schemas.openxmlformats.org/spreadsheetml/2006/main" count="136" uniqueCount="104">
  <si>
    <t>(min AZN)</t>
  </si>
  <si>
    <t>Əmsallar</t>
  </si>
  <si>
    <t>Norma</t>
  </si>
  <si>
    <t xml:space="preserve">I dərəcəli  kapitalın  adekvatlıq əmsalı </t>
  </si>
  <si>
    <t>Məcmu kapitalın  adekvatlıq  əmsalı</t>
  </si>
  <si>
    <t>Leverec əmsalı</t>
  </si>
  <si>
    <t>Cəmi</t>
  </si>
  <si>
    <t>2. I dərəcəli kapitaldan  tutulmalar</t>
  </si>
  <si>
    <t>4. II dərəcəli  kapital (I dərəcəli  kapitalın  məbləğindən çox olmamalıdır)</t>
  </si>
  <si>
    <t>6. Məcmu kapitaldan tutulmalar :</t>
  </si>
  <si>
    <t xml:space="preserve">3. Tutulmalardan  sonra I dərəcəli kapitalı </t>
  </si>
  <si>
    <t xml:space="preserve">5. Məcmu kapital </t>
  </si>
  <si>
    <t xml:space="preserve">7. Tutulmalardan  sonra məcmu kapital </t>
  </si>
  <si>
    <t>Fakt</t>
  </si>
  <si>
    <t>Risk dərəcəsi üzrə ölçülmüş aktivlər və kapitalın adekvatlığı</t>
  </si>
  <si>
    <t>Risk dərəcəsi</t>
  </si>
  <si>
    <t>Aktivlər</t>
  </si>
  <si>
    <t>Vaxtı keçmiş kreditlər cəmi</t>
  </si>
  <si>
    <t>Kreditlər üzrə yaradılmış 
ehtiyatlar</t>
  </si>
  <si>
    <t>Adi ehtiyatlar</t>
  </si>
  <si>
    <t>Məqsədli ehtiyatlar</t>
  </si>
  <si>
    <t xml:space="preserve">Məbləğ </t>
  </si>
  <si>
    <t>Nisbət</t>
  </si>
  <si>
    <t>Kredit riski barədə məlumat</t>
  </si>
  <si>
    <t>Qeyri-standart kreditlərin cəmi</t>
  </si>
  <si>
    <t>Qeyri-qənaətbəxş kreditlər</t>
  </si>
  <si>
    <t>Təhlükəli kreditlər</t>
  </si>
  <si>
    <t>Ümidsiz kreditlər</t>
  </si>
  <si>
    <t>Bankın iri kreditləri</t>
  </si>
  <si>
    <t>Kredit Portfelin bölgüsü</t>
  </si>
  <si>
    <t>Regionlar</t>
  </si>
  <si>
    <t>Faiz bölgüsü</t>
  </si>
  <si>
    <t>1. Bakı</t>
  </si>
  <si>
    <t>2. Gəncə, Mingəçevir, Şəki, Şəmkir</t>
  </si>
  <si>
    <t>3. Abşeron, Sumqayıt, Astara</t>
  </si>
  <si>
    <t>4. İmişli, Bərdə, Ağcabədi</t>
  </si>
  <si>
    <t>5. Digər</t>
  </si>
  <si>
    <t>İqtisadiyyatın sahələri</t>
  </si>
  <si>
    <t>1. Sənaye</t>
  </si>
  <si>
    <t>2. Kənd təsərrüfatı</t>
  </si>
  <si>
    <t>3. Ticarət və xidmət</t>
  </si>
  <si>
    <t>4. Tikinti</t>
  </si>
  <si>
    <t>5. Fiziki şəxslər</t>
  </si>
  <si>
    <t>6. Digər sektorlar</t>
  </si>
  <si>
    <t>Əlaqədar şəxslərlə bağlanmış əqdlər</t>
  </si>
  <si>
    <t>Məcmu kapitala nisbəti</t>
  </si>
  <si>
    <t>Valyuta mövqeyi</t>
  </si>
  <si>
    <t>Sərbəst dönərli valyuta üzrə məcmu açıq valyuta mövqeyi</t>
  </si>
  <si>
    <t>Qapalı valyuta üzrə məcmu açıq valyuta mövqeyi</t>
  </si>
  <si>
    <t>Sabit və dəyişkən faizi olan aktiv və öhdəliklərin təsnifatı</t>
  </si>
  <si>
    <t>Cəmi aktivlər</t>
  </si>
  <si>
    <t>Sabit faizlə</t>
  </si>
  <si>
    <t>Dəyişkən faizlə</t>
  </si>
  <si>
    <t>Faizsiz</t>
  </si>
  <si>
    <t>Cəmi öhdəliklər</t>
  </si>
  <si>
    <t>Faiz riskinə həssaslıq üzrə təsnifat</t>
  </si>
  <si>
    <t xml:space="preserve">AKTİVLƏR </t>
  </si>
  <si>
    <t xml:space="preserve">Pul vəsaitləri və onların ekvivalentləri </t>
  </si>
  <si>
    <t>ARMB-də yerləşdirilmiş məcburi ehtiyatlar</t>
  </si>
  <si>
    <t xml:space="preserve">Digər banklardan alınacaq vəsaitlər </t>
  </si>
  <si>
    <t xml:space="preserve">Müştərilərə verilmiş kreditlər və avanslar </t>
  </si>
  <si>
    <t xml:space="preserve">Satılabilən investisiya qiymətli kağızları </t>
  </si>
  <si>
    <t>Ödəmə müddəti tamamlanana qədər saxlanılan qiymətli kağızları</t>
  </si>
  <si>
    <t>Cəmi maliyyə aktivləri</t>
  </si>
  <si>
    <t>ÖHDƏLİKLƏR</t>
  </si>
  <si>
    <t>Digər banklara ödəniləcək vəsaitlər</t>
  </si>
  <si>
    <t>Müştəri hesabları</t>
  </si>
  <si>
    <t xml:space="preserve">Müddətli borc vəsaitləri </t>
  </si>
  <si>
    <t>Digər maliyyə öhdəlikləri</t>
  </si>
  <si>
    <t>Subordinasiya borcları</t>
  </si>
  <si>
    <t>Cəmi maliyyə öhdəlikləri</t>
  </si>
  <si>
    <t>1 aya qədər</t>
  </si>
  <si>
    <t>1 aydan 6 aya qədər</t>
  </si>
  <si>
    <t>6 aydan 1 ilə qədər</t>
  </si>
  <si>
    <t>1 ildən artıq</t>
  </si>
  <si>
    <t>Faiz gətirməyən</t>
  </si>
  <si>
    <t>(Beynəlxalq Maliyyə Hesabatı Standartlarına uyğun)</t>
  </si>
  <si>
    <t>Aktivlərin və öhdəliklərin ödəniş müddətlərinin bölgüsü barədə məlumat</t>
  </si>
  <si>
    <t>Müəyyən edilməmiş</t>
  </si>
  <si>
    <t>Vaxtı keçmiş kreditlərin ehtiyatlarla örtürülməsi</t>
  </si>
  <si>
    <t>Xalis likvidlik GAP</t>
  </si>
  <si>
    <t>Məcmu likvidlik GAP</t>
  </si>
  <si>
    <t>Xarici valyuta ilə bağlı riskin qarşısının alınması məqsədi ilə istifadə edilən alətlər</t>
  </si>
  <si>
    <t>Forvard müqaviləsi gələcəkdə əvvəlcədən müəyyən edilmiş tarixdə və qiymətdə hər hansı aktivi almaq və ya satmaq hüququ verən maliyyə alətidir. Forvard müqaviləsində tərəflərdən biri uzun mövqedə (long position), digəri isə qısa mövqedə (short position) olur. Uzun mövqe aktivi gələcəkdə alacaq tərəfi, qısa mövqe isə satacaq tərəfi nəzərdə tutur.</t>
  </si>
  <si>
    <t xml:space="preserve"> SVAP – eyni məbləğlə iкi qarşılıqlı коnversiya əməliyyatlarından ibarət banк sövdələşməsidir. Burda hər iki tərəf gələcəkdə yarana biləcək qiymət dəyişikliyinə məruz qalmadan müqavilə ilə razılaşdırılan qiymətlərə əsasən əməliyyatları həyata keçirirlər.</t>
  </si>
  <si>
    <t>1. I dərəcəli kapital (Əsas kapital) (Məcmu kapitalın 50 faizdən az olmamalıdır)</t>
  </si>
  <si>
    <t>Vaxtı keçmiş kreditlərin portfeldə xüsusi çəkisi</t>
  </si>
  <si>
    <t>Depozitlər (banklar və digər maliyyə müəssisələri istisna olmaqla)</t>
  </si>
  <si>
    <t>AMB-nın kreditləri</t>
  </si>
  <si>
    <t xml:space="preserve"> “Loro" hesabları (bankların müxbir hesabları)</t>
  </si>
  <si>
    <t>Bankların və digər maliyyə institutların depozitləri</t>
  </si>
  <si>
    <t>Banklardan alınmış kreditlər (7 gündən artıq müddətli olanlar)</t>
  </si>
  <si>
    <t>Beynəlxalq təşkilatlar daxil olmaqla, digər maliyyə institutlarından alınmış kreditlər</t>
  </si>
  <si>
    <t>Mərkəzi  idarəetmə orqanlarının kreditləri və depozitləri</t>
  </si>
  <si>
    <t xml:space="preserve">Digər passivlər </t>
  </si>
  <si>
    <t xml:space="preserve">Nağd vəsaitlər </t>
  </si>
  <si>
    <t>AMB-na olan tələblər</t>
  </si>
  <si>
    <t xml:space="preserve">“Nostro" hesabları </t>
  </si>
  <si>
    <t>Banklar daxil da olmaqla, maliyyə institutlarına depozitlər</t>
  </si>
  <si>
    <t>Girov qoyulmuş qiymətli kağızlar da daxil olmaqla  qiymətli kağızlara investisiyalar</t>
  </si>
  <si>
    <t>Girov qoyulmuş qiymətli kağızlar da daxil olmaqla ticarət üçün qiymətli kağızlar</t>
  </si>
  <si>
    <t>4-cü sətir üzrə qısamüddətli maliyyə alətləri istisna olmaqla, digər maliyyə institutlarına kreditlər</t>
  </si>
  <si>
    <t>Müştərilərə verilən kreditlər</t>
  </si>
  <si>
    <t>Digər aktivlər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</si>
</sst>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_р_._-;\-* #,##0_р_._-;_-* &quot;-&quot;??_р_._-;_-@_-"/>
    <numFmt numFmtId="165" formatCode="_(* #,##0_);_(* \(#,##0\);_(* &quot;-&quot;??_);_(@_)"/>
    <numFmt numFmtId="166" formatCode="_-* #,##0\ _₽_-;\-* #,##0\ _₽_-;_-* &quot;-&quot;??\ _₽_-;_-@_-"/>
    <numFmt numFmtId="167" formatCode="0.0%"/>
  </numFmts>
  <fonts count="31" x14ac:knownFonts="1">
    <font>
      <sz val="11"/>
      <color theme="1"/>
      <name val="Calibri"/>
      <family val="2"/>
      <charset val="204"/>
      <scheme val="minor"/>
    </font>
    <font>
      <sz val="11"/>
      <color theme="1"/>
      <name val="Calibri"/>
      <family val="2"/>
      <charset val="204"/>
      <scheme val="minor"/>
    </font>
    <font>
      <sz val="10"/>
      <name val="Arial"/>
      <family val="2"/>
      <charset val="204"/>
    </font>
    <font>
      <sz val="12"/>
      <color rgb="FF4D4D4D"/>
      <name val="Calibri"/>
      <family val="2"/>
    </font>
    <font>
      <sz val="12"/>
      <color rgb="FF6D727A"/>
      <name val="Calibri"/>
      <family val="2"/>
    </font>
    <font>
      <b/>
      <sz val="12"/>
      <name val="Calibri"/>
      <family val="2"/>
    </font>
    <font>
      <b/>
      <sz val="12"/>
      <color rgb="FF6D727A"/>
      <name val="Calibri"/>
      <family val="2"/>
    </font>
    <font>
      <b/>
      <sz val="12"/>
      <color rgb="FF4D4D4D"/>
      <name val="Calibri"/>
      <family val="2"/>
    </font>
    <font>
      <b/>
      <sz val="18"/>
      <color rgb="FF6D727A"/>
      <name val="Calibri"/>
      <family val="2"/>
    </font>
    <font>
      <i/>
      <sz val="10"/>
      <name val="Arial"/>
      <family val="2"/>
    </font>
    <font>
      <b/>
      <sz val="10"/>
      <name val="Arial"/>
      <family val="2"/>
    </font>
    <font>
      <b/>
      <sz val="11"/>
      <name val="Arial"/>
      <family val="2"/>
    </font>
    <font>
      <sz val="11"/>
      <name val="Arial"/>
      <family val="2"/>
    </font>
    <font>
      <b/>
      <sz val="12"/>
      <color rgb="FF6D727A"/>
      <name val="Arial"/>
      <family val="2"/>
    </font>
    <font>
      <b/>
      <sz val="14"/>
      <color rgb="FF6D727A"/>
      <name val="Arial"/>
      <family val="2"/>
    </font>
    <font>
      <sz val="10"/>
      <color theme="1"/>
      <name val="Arial"/>
      <family val="2"/>
    </font>
    <font>
      <i/>
      <sz val="10"/>
      <color theme="1"/>
      <name val="Arial"/>
      <family val="2"/>
    </font>
    <font>
      <b/>
      <sz val="10"/>
      <color theme="1"/>
      <name val="Arial"/>
      <family val="2"/>
    </font>
    <font>
      <b/>
      <i/>
      <sz val="10"/>
      <color theme="1"/>
      <name val="Arial"/>
      <family val="2"/>
    </font>
    <font>
      <sz val="10"/>
      <name val="Arial"/>
      <family val="2"/>
    </font>
    <font>
      <b/>
      <i/>
      <sz val="11"/>
      <color theme="1"/>
      <name val="Arial"/>
      <family val="2"/>
    </font>
    <font>
      <sz val="12"/>
      <color theme="1"/>
      <name val="Calibri"/>
      <family val="2"/>
      <scheme val="minor"/>
    </font>
    <font>
      <sz val="10"/>
      <color rgb="FF6D727A"/>
      <name val="Calibri"/>
      <family val="2"/>
    </font>
    <font>
      <b/>
      <sz val="10"/>
      <name val="Calibri"/>
      <family val="2"/>
    </font>
    <font>
      <sz val="10"/>
      <color theme="1"/>
      <name val="Calibri"/>
      <family val="2"/>
      <charset val="204"/>
      <scheme val="minor"/>
    </font>
    <font>
      <sz val="11"/>
      <color theme="1"/>
      <name val="Arial"/>
      <family val="2"/>
    </font>
    <font>
      <sz val="11"/>
      <color rgb="FF1F497D"/>
      <name val="Symbol"/>
      <family val="1"/>
      <charset val="2"/>
    </font>
    <font>
      <b/>
      <sz val="10"/>
      <name val="Arial"/>
      <family val="2"/>
      <charset val="204"/>
    </font>
    <font>
      <b/>
      <sz val="11"/>
      <name val="Arial"/>
      <family val="2"/>
      <charset val="204"/>
    </font>
    <font>
      <b/>
      <sz val="10"/>
      <color theme="1"/>
      <name val="Arial"/>
      <family val="2"/>
      <charset val="204"/>
    </font>
    <font>
      <b/>
      <sz val="12"/>
      <name val="Arial"/>
      <family val="2"/>
    </font>
  </fonts>
  <fills count="4">
    <fill>
      <patternFill patternType="none"/>
    </fill>
    <fill>
      <patternFill patternType="gray125"/>
    </fill>
    <fill>
      <patternFill patternType="solid">
        <fgColor rgb="FFFF6D00"/>
        <bgColor rgb="FF000000"/>
      </patternFill>
    </fill>
    <fill>
      <patternFill patternType="solid">
        <fgColor theme="0" tint="-4.9989318521683403E-2"/>
        <bgColor indexed="64"/>
      </patternFill>
    </fill>
  </fills>
  <borders count="31">
    <border>
      <left/>
      <right/>
      <top/>
      <bottom/>
      <diagonal/>
    </border>
    <border>
      <left style="hair">
        <color rgb="FF6D727A"/>
      </left>
      <right style="hair">
        <color rgb="FF6D727A"/>
      </right>
      <top style="hair">
        <color rgb="FF6D727A"/>
      </top>
      <bottom style="hair">
        <color rgb="FF6D727A"/>
      </bottom>
      <diagonal/>
    </border>
    <border>
      <left/>
      <right style="hair">
        <color rgb="FF6D727A"/>
      </right>
      <top style="hair">
        <color rgb="FF6D727A"/>
      </top>
      <bottom style="hair">
        <color rgb="FF6D727A"/>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top/>
      <bottom style="hair">
        <color rgb="FF6D727A"/>
      </bottom>
      <diagonal/>
    </border>
    <border>
      <left style="hair">
        <color rgb="FF6D727A"/>
      </left>
      <right style="hair">
        <color rgb="FF6D727A"/>
      </right>
      <top style="hair">
        <color rgb="FF6D727A"/>
      </top>
      <bottom/>
      <diagonal/>
    </border>
    <border>
      <left/>
      <right style="hair">
        <color rgb="FF6D727A"/>
      </right>
      <top style="hair">
        <color rgb="FF6D727A"/>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rgb="FF6D727A"/>
      </top>
      <bottom style="hair">
        <color rgb="FF6D727A"/>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rgb="FF6D727A"/>
      </bottom>
      <diagonal/>
    </border>
    <border>
      <left/>
      <right style="hair">
        <color rgb="FF6D727A"/>
      </right>
      <top style="hair">
        <color indexed="64"/>
      </top>
      <bottom style="hair">
        <color rgb="FF6D727A"/>
      </bottom>
      <diagonal/>
    </border>
    <border>
      <left style="hair">
        <color rgb="FF6D727A"/>
      </left>
      <right style="hair">
        <color indexed="64"/>
      </right>
      <top style="hair">
        <color indexed="64"/>
      </top>
      <bottom style="hair">
        <color rgb="FF6D727A"/>
      </bottom>
      <diagonal/>
    </border>
    <border>
      <left/>
      <right style="hair">
        <color indexed="64"/>
      </right>
      <top/>
      <bottom style="hair">
        <color rgb="FF6D727A"/>
      </bottom>
      <diagonal/>
    </border>
    <border>
      <left style="hair">
        <color indexed="64"/>
      </left>
      <right/>
      <top/>
      <bottom/>
      <diagonal/>
    </border>
    <border>
      <left style="hair">
        <color indexed="64"/>
      </left>
      <right style="hair">
        <color rgb="FF6D727A"/>
      </right>
      <top style="hair">
        <color rgb="FF6D727A"/>
      </top>
      <bottom style="hair">
        <color rgb="FF6D727A"/>
      </bottom>
      <diagonal/>
    </border>
    <border>
      <left/>
      <right style="hair">
        <color indexed="64"/>
      </right>
      <top style="hair">
        <color rgb="FF6D727A"/>
      </top>
      <bottom style="hair">
        <color rgb="FF6D727A"/>
      </bottom>
      <diagonal/>
    </border>
    <border>
      <left style="hair">
        <color indexed="64"/>
      </left>
      <right/>
      <top style="hair">
        <color rgb="FF6D727A"/>
      </top>
      <bottom style="hair">
        <color indexed="64"/>
      </bottom>
      <diagonal/>
    </border>
    <border>
      <left/>
      <right style="hair">
        <color rgb="FF6D727A"/>
      </right>
      <top style="hair">
        <color rgb="FF6D727A"/>
      </top>
      <bottom style="hair">
        <color indexed="64"/>
      </bottom>
      <diagonal/>
    </border>
    <border>
      <left/>
      <right style="hair">
        <color indexed="64"/>
      </right>
      <top style="hair">
        <color rgb="FF6D727A"/>
      </top>
      <bottom style="hair">
        <color indexed="64"/>
      </bottom>
      <diagonal/>
    </border>
    <border>
      <left style="hair">
        <color indexed="64"/>
      </left>
      <right/>
      <top style="hair">
        <color rgb="FF6D727A"/>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rgb="FF6D727A"/>
      </right>
      <top style="hair">
        <color indexed="64"/>
      </top>
      <bottom style="hair">
        <color indexed="64"/>
      </bottom>
      <diagonal/>
    </border>
    <border>
      <left style="hair">
        <color rgb="FF6D727A"/>
      </left>
      <right/>
      <top style="hair">
        <color rgb="FF6D727A"/>
      </top>
      <bottom style="hair">
        <color indexed="64"/>
      </bottom>
      <diagonal/>
    </border>
    <border>
      <left style="hair">
        <color rgb="FF6D727A"/>
      </left>
      <right style="hair">
        <color rgb="FF6D727A"/>
      </right>
      <top style="hair">
        <color indexed="64"/>
      </top>
      <bottom/>
      <diagonal/>
    </border>
    <border>
      <left style="hair">
        <color rgb="FF6D727A"/>
      </left>
      <right style="hair">
        <color indexed="64"/>
      </right>
      <top style="hair">
        <color indexed="64"/>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2" fillId="0" borderId="0"/>
    <xf numFmtId="0" fontId="2" fillId="0" borderId="0"/>
  </cellStyleXfs>
  <cellXfs count="110">
    <xf numFmtId="0" fontId="0" fillId="0" borderId="0" xfId="0"/>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164" fontId="4" fillId="0" borderId="0" xfId="1" applyNumberFormat="1" applyFont="1" applyFill="1" applyBorder="1" applyAlignment="1">
      <alignment horizontal="left" vertical="center"/>
    </xf>
    <xf numFmtId="0" fontId="4" fillId="2" borderId="0" xfId="0" applyFont="1" applyFill="1" applyBorder="1" applyAlignment="1">
      <alignment horizontal="left" vertical="center"/>
    </xf>
    <xf numFmtId="164" fontId="4" fillId="2" borderId="0" xfId="1" applyNumberFormat="1" applyFont="1" applyFill="1" applyBorder="1" applyAlignment="1">
      <alignment horizontal="left" vertical="center"/>
    </xf>
    <xf numFmtId="0" fontId="3"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9" fillId="0" borderId="0" xfId="3" applyFont="1" applyFill="1" applyBorder="1" applyAlignment="1">
      <alignment horizontal="right" vertical="center"/>
    </xf>
    <xf numFmtId="14" fontId="10" fillId="0" borderId="0" xfId="0" applyNumberFormat="1" applyFont="1" applyFill="1" applyBorder="1" applyAlignment="1">
      <alignment horizontal="right" vertical="center" wrapText="1"/>
    </xf>
    <xf numFmtId="0" fontId="11" fillId="0" borderId="2" xfId="4" applyFont="1" applyFill="1" applyBorder="1" applyAlignment="1" applyProtection="1">
      <alignment vertical="center" wrapText="1"/>
    </xf>
    <xf numFmtId="9" fontId="12" fillId="0" borderId="1" xfId="2" applyNumberFormat="1" applyFont="1" applyFill="1" applyBorder="1" applyAlignment="1" applyProtection="1">
      <alignment horizontal="center" vertical="center" wrapText="1"/>
    </xf>
    <xf numFmtId="0" fontId="12" fillId="0" borderId="4" xfId="0" applyFont="1" applyFill="1" applyBorder="1" applyAlignment="1">
      <alignment horizontal="left" vertical="center"/>
    </xf>
    <xf numFmtId="0" fontId="9" fillId="0" borderId="0" xfId="3" applyFont="1" applyFill="1" applyBorder="1" applyAlignment="1">
      <alignment horizontal="center" vertical="center"/>
    </xf>
    <xf numFmtId="14" fontId="10" fillId="0" borderId="0" xfId="0" applyNumberFormat="1" applyFont="1" applyFill="1" applyBorder="1" applyAlignment="1">
      <alignment horizontal="center" vertical="top" wrapText="1"/>
    </xf>
    <xf numFmtId="0" fontId="13" fillId="0" borderId="0" xfId="0" applyFont="1" applyFill="1" applyBorder="1" applyAlignment="1">
      <alignment horizontal="left" vertical="center"/>
    </xf>
    <xf numFmtId="0" fontId="7" fillId="0" borderId="0" xfId="0" applyFont="1" applyFill="1" applyBorder="1" applyAlignment="1">
      <alignment horizontal="left" vertical="center"/>
    </xf>
    <xf numFmtId="0" fontId="11" fillId="0" borderId="15" xfId="4" applyFont="1" applyFill="1" applyBorder="1" applyAlignment="1" applyProtection="1">
      <alignment vertical="center" wrapText="1"/>
    </xf>
    <xf numFmtId="0" fontId="5" fillId="3" borderId="18" xfId="0" applyFont="1" applyFill="1" applyBorder="1" applyAlignment="1">
      <alignment horizontal="left" vertical="center" wrapText="1"/>
    </xf>
    <xf numFmtId="0" fontId="5" fillId="3" borderId="0" xfId="4" applyFont="1" applyFill="1" applyBorder="1" applyAlignment="1" applyProtection="1">
      <alignment horizontal="left" vertical="center" wrapText="1"/>
    </xf>
    <xf numFmtId="14" fontId="12" fillId="0" borderId="13" xfId="1" applyNumberFormat="1" applyFont="1" applyFill="1" applyBorder="1" applyAlignment="1">
      <alignment horizontal="left" vertical="center"/>
    </xf>
    <xf numFmtId="0" fontId="11" fillId="0" borderId="3" xfId="0" applyFont="1" applyFill="1" applyBorder="1" applyAlignment="1">
      <alignment horizontal="left" vertical="top"/>
    </xf>
    <xf numFmtId="164" fontId="15" fillId="0" borderId="1" xfId="2" applyNumberFormat="1" applyFont="1" applyFill="1" applyBorder="1"/>
    <xf numFmtId="164" fontId="16" fillId="0" borderId="1" xfId="1" applyNumberFormat="1" applyFont="1" applyFill="1" applyBorder="1"/>
    <xf numFmtId="164" fontId="16" fillId="0" borderId="2" xfId="1" applyNumberFormat="1" applyFont="1" applyFill="1" applyBorder="1"/>
    <xf numFmtId="0" fontId="16" fillId="0" borderId="0" xfId="0" applyFont="1" applyFill="1" applyBorder="1" applyAlignment="1">
      <alignment horizontal="left"/>
    </xf>
    <xf numFmtId="164" fontId="16" fillId="0" borderId="0" xfId="1" applyNumberFormat="1" applyFont="1" applyFill="1" applyBorder="1"/>
    <xf numFmtId="9" fontId="19" fillId="0" borderId="13" xfId="2" applyNumberFormat="1" applyFont="1" applyFill="1" applyBorder="1" applyAlignment="1" applyProtection="1">
      <alignment horizontal="center" vertical="center" wrapText="1"/>
    </xf>
    <xf numFmtId="164" fontId="19" fillId="0" borderId="13" xfId="1" applyNumberFormat="1" applyFont="1" applyFill="1" applyBorder="1" applyAlignment="1">
      <alignment horizontal="center" vertical="center"/>
    </xf>
    <xf numFmtId="9" fontId="15" fillId="0" borderId="1" xfId="2" applyFont="1" applyFill="1" applyBorder="1"/>
    <xf numFmtId="9" fontId="15" fillId="0" borderId="7" xfId="2" applyFont="1" applyFill="1" applyBorder="1"/>
    <xf numFmtId="9" fontId="20" fillId="0" borderId="27" xfId="2" applyFont="1" applyFill="1" applyBorder="1"/>
    <xf numFmtId="0" fontId="21" fillId="0" borderId="0" xfId="0" applyFont="1"/>
    <xf numFmtId="0" fontId="17" fillId="0" borderId="1" xfId="0" applyFont="1" applyFill="1" applyBorder="1" applyAlignment="1">
      <alignment horizontal="center" vertical="center"/>
    </xf>
    <xf numFmtId="14" fontId="19" fillId="0" borderId="13" xfId="1" applyNumberFormat="1" applyFont="1" applyFill="1" applyBorder="1" applyAlignment="1">
      <alignment horizontal="left" vertical="center"/>
    </xf>
    <xf numFmtId="0" fontId="19" fillId="0" borderId="14" xfId="4" applyFont="1" applyFill="1" applyBorder="1" applyAlignment="1" applyProtection="1">
      <alignment vertical="center"/>
    </xf>
    <xf numFmtId="0" fontId="19" fillId="0" borderId="12" xfId="4" applyFont="1" applyFill="1" applyBorder="1" applyAlignment="1" applyProtection="1">
      <alignment vertical="center"/>
    </xf>
    <xf numFmtId="0" fontId="10" fillId="0" borderId="2" xfId="4" applyFont="1" applyFill="1" applyBorder="1" applyAlignment="1" applyProtection="1">
      <alignment vertical="center" wrapText="1"/>
    </xf>
    <xf numFmtId="0" fontId="19" fillId="0" borderId="24" xfId="4" applyFont="1" applyFill="1" applyBorder="1" applyAlignment="1" applyProtection="1">
      <alignment vertical="center"/>
    </xf>
    <xf numFmtId="0" fontId="10" fillId="0" borderId="8" xfId="4" applyFont="1" applyFill="1" applyBorder="1" applyAlignment="1" applyProtection="1">
      <alignment vertical="center" wrapText="1"/>
    </xf>
    <xf numFmtId="0" fontId="22" fillId="0" borderId="0" xfId="0" applyFont="1" applyFill="1" applyBorder="1" applyAlignment="1">
      <alignment horizontal="center" vertical="center"/>
    </xf>
    <xf numFmtId="164" fontId="22" fillId="2" borderId="0" xfId="1" applyNumberFormat="1" applyFont="1" applyFill="1" applyBorder="1" applyAlignment="1">
      <alignment horizontal="center" vertical="center"/>
    </xf>
    <xf numFmtId="14" fontId="23" fillId="0" borderId="0" xfId="0" applyNumberFormat="1" applyFont="1" applyFill="1" applyBorder="1" applyAlignment="1">
      <alignment horizontal="center" vertical="center" wrapText="1"/>
    </xf>
    <xf numFmtId="165" fontId="19" fillId="0" borderId="17" xfId="1" applyNumberFormat="1" applyFont="1" applyFill="1" applyBorder="1" applyAlignment="1">
      <alignment horizontal="center" vertical="center"/>
    </xf>
    <xf numFmtId="165" fontId="23" fillId="3" borderId="9" xfId="1" applyNumberFormat="1" applyFont="1" applyFill="1" applyBorder="1" applyAlignment="1">
      <alignment horizontal="center" vertical="center"/>
    </xf>
    <xf numFmtId="14" fontId="10" fillId="0" borderId="5" xfId="1" applyNumberFormat="1" applyFont="1" applyFill="1" applyBorder="1" applyAlignment="1">
      <alignment horizontal="center" vertical="center"/>
    </xf>
    <xf numFmtId="164" fontId="19" fillId="0" borderId="5" xfId="1" applyNumberFormat="1" applyFont="1" applyFill="1" applyBorder="1" applyAlignment="1">
      <alignment horizontal="center" vertical="center"/>
    </xf>
    <xf numFmtId="166" fontId="10" fillId="0" borderId="23" xfId="1" applyNumberFormat="1" applyFont="1" applyFill="1" applyBorder="1" applyAlignment="1" applyProtection="1">
      <alignment horizontal="center" vertical="center" wrapText="1"/>
    </xf>
    <xf numFmtId="0" fontId="24" fillId="0" borderId="0" xfId="0" applyFont="1"/>
    <xf numFmtId="14" fontId="10" fillId="0" borderId="13" xfId="1" applyNumberFormat="1" applyFont="1" applyFill="1" applyBorder="1" applyAlignment="1">
      <alignment horizontal="center" vertical="center"/>
    </xf>
    <xf numFmtId="0" fontId="0" fillId="0" borderId="13" xfId="0" applyBorder="1"/>
    <xf numFmtId="166" fontId="0" fillId="0" borderId="13" xfId="1" applyNumberFormat="1" applyFont="1" applyBorder="1"/>
    <xf numFmtId="166" fontId="24" fillId="0" borderId="13" xfId="1" applyNumberFormat="1" applyFont="1" applyBorder="1"/>
    <xf numFmtId="0" fontId="0" fillId="3" borderId="0" xfId="0" applyFill="1" applyBorder="1"/>
    <xf numFmtId="0" fontId="24" fillId="3" borderId="0" xfId="0" applyFont="1" applyFill="1" applyBorder="1"/>
    <xf numFmtId="0" fontId="17" fillId="0" borderId="29" xfId="0" applyFont="1" applyFill="1" applyBorder="1" applyAlignment="1">
      <alignment horizontal="center" vertical="center"/>
    </xf>
    <xf numFmtId="0" fontId="17" fillId="0" borderId="30" xfId="0" applyFont="1" applyFill="1" applyBorder="1" applyAlignment="1">
      <alignment horizontal="center" vertical="center"/>
    </xf>
    <xf numFmtId="0" fontId="0" fillId="3" borderId="18" xfId="0" applyFill="1" applyBorder="1"/>
    <xf numFmtId="0" fontId="0" fillId="3" borderId="9" xfId="0" applyFill="1" applyBorder="1"/>
    <xf numFmtId="0" fontId="10" fillId="0" borderId="19" xfId="0" applyFont="1" applyFill="1" applyBorder="1" applyAlignment="1">
      <alignment horizontal="center" vertical="center" wrapText="1"/>
    </xf>
    <xf numFmtId="0" fontId="10" fillId="0" borderId="1" xfId="0" applyFont="1" applyFill="1" applyBorder="1" applyAlignment="1">
      <alignment horizontal="center" vertical="center" wrapText="1"/>
    </xf>
    <xf numFmtId="166" fontId="18" fillId="0" borderId="13" xfId="1" applyNumberFormat="1" applyFont="1" applyFill="1" applyBorder="1" applyAlignment="1"/>
    <xf numFmtId="0" fontId="13" fillId="0" borderId="0" xfId="0" applyFont="1" applyFill="1" applyBorder="1" applyAlignment="1">
      <alignment vertical="center"/>
    </xf>
    <xf numFmtId="0" fontId="17" fillId="0" borderId="29" xfId="0" applyFont="1" applyFill="1" applyBorder="1" applyAlignment="1">
      <alignment horizontal="center" vertical="center" wrapText="1"/>
    </xf>
    <xf numFmtId="0" fontId="15" fillId="0" borderId="13" xfId="0" applyFont="1" applyBorder="1"/>
    <xf numFmtId="0" fontId="17" fillId="0" borderId="13" xfId="0" applyFont="1" applyBorder="1"/>
    <xf numFmtId="166" fontId="15" fillId="0" borderId="13" xfId="1" applyNumberFormat="1" applyFont="1" applyBorder="1"/>
    <xf numFmtId="166" fontId="17" fillId="0" borderId="13" xfId="1" applyNumberFormat="1" applyFont="1" applyBorder="1"/>
    <xf numFmtId="0" fontId="25" fillId="0" borderId="0" xfId="0" applyFont="1" applyFill="1" applyBorder="1" applyAlignment="1">
      <alignment vertical="center"/>
    </xf>
    <xf numFmtId="166" fontId="0" fillId="0" borderId="0" xfId="0" applyNumberFormat="1"/>
    <xf numFmtId="164" fontId="0" fillId="0" borderId="0" xfId="0" applyNumberFormat="1"/>
    <xf numFmtId="0" fontId="26" fillId="0" borderId="0" xfId="0" applyFont="1" applyAlignment="1">
      <alignment horizontal="left" vertical="center" indent="5"/>
    </xf>
    <xf numFmtId="0" fontId="13" fillId="0" borderId="0" xfId="0" applyFont="1" applyFill="1" applyBorder="1" applyAlignment="1">
      <alignment horizontal="left" vertical="center"/>
    </xf>
    <xf numFmtId="0" fontId="13" fillId="0" borderId="6" xfId="0" applyFont="1" applyFill="1" applyBorder="1" applyAlignment="1">
      <alignment horizontal="left" vertical="center"/>
    </xf>
    <xf numFmtId="14" fontId="19" fillId="0" borderId="25" xfId="1" applyNumberFormat="1" applyFont="1" applyFill="1" applyBorder="1" applyAlignment="1">
      <alignment horizontal="left" vertical="center"/>
    </xf>
    <xf numFmtId="14" fontId="19" fillId="0" borderId="26" xfId="1" applyNumberFormat="1" applyFont="1" applyFill="1" applyBorder="1" applyAlignment="1">
      <alignment horizontal="left" vertical="center"/>
    </xf>
    <xf numFmtId="14" fontId="19" fillId="0" borderId="10" xfId="1" applyNumberFormat="1" applyFont="1" applyFill="1" applyBorder="1" applyAlignment="1">
      <alignment horizontal="left" vertical="center"/>
    </xf>
    <xf numFmtId="14" fontId="19" fillId="0" borderId="11" xfId="1" applyNumberFormat="1" applyFont="1" applyFill="1" applyBorder="1" applyAlignment="1">
      <alignment horizontal="left" vertical="center"/>
    </xf>
    <xf numFmtId="0" fontId="14" fillId="0" borderId="0" xfId="0" applyFont="1" applyBorder="1" applyAlignment="1">
      <alignment horizontal="left" vertical="center" wrapText="1"/>
    </xf>
    <xf numFmtId="0" fontId="14" fillId="0" borderId="6" xfId="0" applyFont="1" applyBorder="1" applyAlignment="1">
      <alignment horizontal="left" vertical="center" wrapText="1"/>
    </xf>
    <xf numFmtId="0" fontId="20" fillId="0" borderId="13" xfId="0" applyFont="1" applyFill="1" applyBorder="1" applyAlignment="1">
      <alignment horizontal="left"/>
    </xf>
    <xf numFmtId="0" fontId="17" fillId="0" borderId="28" xfId="0" applyFont="1" applyFill="1" applyBorder="1" applyAlignment="1">
      <alignment horizontal="center" vertical="center"/>
    </xf>
    <xf numFmtId="0" fontId="17" fillId="0" borderId="22" xfId="0" applyFont="1" applyFill="1" applyBorder="1" applyAlignment="1">
      <alignment horizontal="center" vertical="center"/>
    </xf>
    <xf numFmtId="0" fontId="8" fillId="0" borderId="0" xfId="0" applyFont="1" applyFill="1" applyBorder="1" applyAlignment="1">
      <alignment horizontal="left" vertical="center"/>
    </xf>
    <xf numFmtId="0" fontId="16" fillId="0" borderId="13" xfId="0" applyFont="1" applyFill="1" applyBorder="1" applyAlignment="1">
      <alignment horizontal="left"/>
    </xf>
    <xf numFmtId="0" fontId="15" fillId="0" borderId="13" xfId="0" applyFont="1" applyBorder="1" applyAlignment="1">
      <alignment horizontal="center" vertical="center" wrapText="1"/>
    </xf>
    <xf numFmtId="9" fontId="19" fillId="0" borderId="10" xfId="0" applyNumberFormat="1" applyFont="1" applyFill="1" applyBorder="1" applyAlignment="1">
      <alignment horizontal="left" vertical="center" indent="3"/>
    </xf>
    <xf numFmtId="0" fontId="12" fillId="0" borderId="11" xfId="0" applyFont="1" applyFill="1" applyBorder="1" applyAlignment="1">
      <alignment horizontal="left" vertical="center" indent="3"/>
    </xf>
    <xf numFmtId="9" fontId="19" fillId="0" borderId="3" xfId="0" applyNumberFormat="1" applyFont="1" applyFill="1" applyBorder="1" applyAlignment="1">
      <alignment horizontal="left" vertical="center" indent="3"/>
    </xf>
    <xf numFmtId="0" fontId="12" fillId="0" borderId="9" xfId="0" applyFont="1" applyFill="1" applyBorder="1" applyAlignment="1">
      <alignment horizontal="left" vertical="center" indent="3"/>
    </xf>
    <xf numFmtId="0" fontId="11" fillId="0" borderId="21" xfId="4" applyFont="1" applyFill="1" applyBorder="1" applyAlignment="1" applyProtection="1">
      <alignment horizontal="left" vertical="center" wrapText="1" indent="3"/>
    </xf>
    <xf numFmtId="0" fontId="11" fillId="0" borderId="22" xfId="4" applyFont="1" applyFill="1" applyBorder="1" applyAlignment="1" applyProtection="1">
      <alignment horizontal="left" vertical="center" wrapText="1" indent="3"/>
    </xf>
    <xf numFmtId="0" fontId="19" fillId="0" borderId="19" xfId="4" applyFont="1" applyFill="1" applyBorder="1" applyAlignment="1" applyProtection="1">
      <alignment horizontal="left" vertical="center" wrapText="1" indent="1"/>
    </xf>
    <xf numFmtId="0" fontId="27" fillId="0" borderId="12" xfId="4" applyFont="1" applyFill="1" applyBorder="1" applyAlignment="1" applyProtection="1">
      <alignment vertical="center"/>
    </xf>
    <xf numFmtId="0" fontId="28" fillId="0" borderId="2" xfId="4" applyFont="1" applyFill="1" applyBorder="1" applyAlignment="1" applyProtection="1">
      <alignment vertical="center" wrapText="1"/>
    </xf>
    <xf numFmtId="165" fontId="27" fillId="0" borderId="17" xfId="1" applyNumberFormat="1" applyFont="1" applyFill="1" applyBorder="1" applyAlignment="1">
      <alignment horizontal="center" vertical="center"/>
    </xf>
    <xf numFmtId="165" fontId="2" fillId="0" borderId="16" xfId="1" applyNumberFormat="1" applyFont="1" applyFill="1" applyBorder="1" applyAlignment="1">
      <alignment horizontal="center" vertical="center"/>
    </xf>
    <xf numFmtId="167" fontId="19" fillId="0" borderId="20" xfId="2" applyNumberFormat="1" applyFont="1" applyFill="1" applyBorder="1" applyAlignment="1" applyProtection="1">
      <alignment horizontal="center" vertical="center" wrapText="1"/>
    </xf>
    <xf numFmtId="0" fontId="27" fillId="0" borderId="14" xfId="4" applyFont="1" applyFill="1" applyBorder="1" applyAlignment="1" applyProtection="1">
      <alignment vertical="center"/>
    </xf>
    <xf numFmtId="0" fontId="27" fillId="0" borderId="15" xfId="4" applyFont="1" applyFill="1" applyBorder="1" applyAlignment="1" applyProtection="1">
      <alignment vertical="center" wrapText="1"/>
    </xf>
    <xf numFmtId="164" fontId="29" fillId="0" borderId="1" xfId="2" applyNumberFormat="1" applyFont="1" applyFill="1" applyBorder="1"/>
    <xf numFmtId="0" fontId="27" fillId="0" borderId="24" xfId="4" applyFont="1" applyFill="1" applyBorder="1" applyAlignment="1" applyProtection="1">
      <alignment vertical="center"/>
    </xf>
    <xf numFmtId="0" fontId="27" fillId="0" borderId="8" xfId="4" applyFont="1" applyFill="1" applyBorder="1" applyAlignment="1" applyProtection="1">
      <alignment vertical="center" wrapText="1"/>
    </xf>
    <xf numFmtId="167" fontId="19" fillId="0" borderId="13" xfId="2" applyNumberFormat="1" applyFont="1" applyFill="1" applyBorder="1" applyAlignment="1" applyProtection="1">
      <alignment horizontal="center" vertical="center" wrapText="1"/>
    </xf>
    <xf numFmtId="14" fontId="19" fillId="0" borderId="13" xfId="1" applyNumberFormat="1" applyFont="1" applyFill="1" applyBorder="1" applyAlignment="1">
      <alignment horizontal="left" vertical="center" indent="1"/>
    </xf>
    <xf numFmtId="14" fontId="19" fillId="0" borderId="13" xfId="1" applyNumberFormat="1" applyFont="1" applyFill="1" applyBorder="1" applyAlignment="1">
      <alignment horizontal="left" vertical="center" wrapText="1" indent="1"/>
    </xf>
    <xf numFmtId="0" fontId="18" fillId="0" borderId="10" xfId="0" applyFont="1" applyFill="1" applyBorder="1" applyAlignment="1">
      <alignment horizontal="left" indent="1"/>
    </xf>
    <xf numFmtId="14" fontId="19" fillId="0" borderId="10" xfId="1" applyNumberFormat="1" applyFont="1" applyFill="1" applyBorder="1" applyAlignment="1">
      <alignment horizontal="left" vertical="center" wrapText="1" indent="1"/>
    </xf>
    <xf numFmtId="0" fontId="30" fillId="0" borderId="0" xfId="0" applyFont="1" applyBorder="1" applyAlignment="1">
      <alignment horizontal="left" vertical="center" wrapText="1"/>
    </xf>
    <xf numFmtId="0" fontId="30" fillId="0" borderId="6" xfId="0" applyFont="1" applyBorder="1" applyAlignment="1">
      <alignment horizontal="left" vertical="center" wrapText="1"/>
    </xf>
  </cellXfs>
  <cellStyles count="6">
    <cellStyle name="Comma" xfId="1" builtinId="3"/>
    <cellStyle name="Normal" xfId="0" builtinId="0"/>
    <cellStyle name="Normal 2" xfId="4"/>
    <cellStyle name="Normal 3" xfId="5"/>
    <cellStyle name="Percent" xfId="2" builtinId="5"/>
    <cellStyle name="Обычн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28306</xdr:colOff>
      <xdr:row>1</xdr:row>
      <xdr:rowOff>35556</xdr:rowOff>
    </xdr:from>
    <xdr:to>
      <xdr:col>1</xdr:col>
      <xdr:colOff>960951</xdr:colOff>
      <xdr:row>1</xdr:row>
      <xdr:rowOff>389049</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7906" y="102231"/>
          <a:ext cx="932645" cy="3534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3"/>
  <sheetViews>
    <sheetView showGridLines="0" tabSelected="1" workbookViewId="0">
      <selection activeCell="C82" sqref="C82"/>
    </sheetView>
  </sheetViews>
  <sheetFormatPr defaultRowHeight="15" x14ac:dyDescent="0.25"/>
  <cols>
    <col min="2" max="2" width="60.140625" customWidth="1"/>
    <col min="3" max="3" width="19.28515625" customWidth="1"/>
    <col min="4" max="4" width="17.5703125" style="48" customWidth="1"/>
    <col min="5" max="5" width="15.28515625" bestFit="1" customWidth="1"/>
    <col min="6" max="6" width="14.5703125" customWidth="1"/>
    <col min="7" max="8" width="15.140625" customWidth="1"/>
    <col min="9" max="9" width="10.42578125" bestFit="1" customWidth="1"/>
  </cols>
  <sheetData>
    <row r="1" spans="1:7" ht="5.25" customHeight="1" x14ac:dyDescent="0.25">
      <c r="A1" s="1"/>
      <c r="B1" s="2"/>
      <c r="C1" s="2"/>
      <c r="D1" s="40"/>
    </row>
    <row r="2" spans="1:7" ht="31.5" customHeight="1" x14ac:dyDescent="0.25">
      <c r="A2" s="1"/>
      <c r="B2" s="2"/>
      <c r="C2" s="3"/>
      <c r="D2" s="13" t="s">
        <v>0</v>
      </c>
    </row>
    <row r="3" spans="1:7" ht="31.5" customHeight="1" x14ac:dyDescent="0.25">
      <c r="A3" s="1"/>
      <c r="B3" s="2"/>
      <c r="C3" s="3"/>
      <c r="D3" s="14">
        <v>43646</v>
      </c>
    </row>
    <row r="4" spans="1:7" ht="6" customHeight="1" x14ac:dyDescent="0.25">
      <c r="A4" s="1"/>
      <c r="B4" s="4"/>
      <c r="C4" s="5"/>
      <c r="D4" s="41"/>
    </row>
    <row r="5" spans="1:7" ht="19.5" customHeight="1" x14ac:dyDescent="0.25">
      <c r="A5" s="6"/>
      <c r="B5" s="72" t="s">
        <v>14</v>
      </c>
      <c r="C5" s="72"/>
      <c r="D5" s="8"/>
    </row>
    <row r="6" spans="1:7" ht="15.75" x14ac:dyDescent="0.25">
      <c r="A6" s="6"/>
      <c r="B6" s="72"/>
      <c r="C6" s="72"/>
      <c r="D6" s="9"/>
      <c r="F6" s="83"/>
      <c r="G6" s="83"/>
    </row>
    <row r="7" spans="1:7" ht="11.25" customHeight="1" x14ac:dyDescent="0.25">
      <c r="A7" s="1"/>
      <c r="B7" s="7"/>
      <c r="C7" s="7"/>
      <c r="D7" s="42"/>
      <c r="F7" s="83"/>
      <c r="G7" s="83"/>
    </row>
    <row r="8" spans="1:7" ht="18" customHeight="1" x14ac:dyDescent="0.25">
      <c r="A8" s="1"/>
      <c r="B8" s="35" t="s">
        <v>85</v>
      </c>
      <c r="C8" s="17"/>
      <c r="D8" s="96">
        <v>61993.572659999976</v>
      </c>
    </row>
    <row r="9" spans="1:7" ht="15.75" x14ac:dyDescent="0.25">
      <c r="A9" s="1"/>
      <c r="B9" s="36" t="s">
        <v>7</v>
      </c>
      <c r="C9" s="10"/>
      <c r="D9" s="43">
        <v>18241.236462253946</v>
      </c>
    </row>
    <row r="10" spans="1:7" ht="15.75" x14ac:dyDescent="0.25">
      <c r="A10" s="1"/>
      <c r="B10" s="93" t="s">
        <v>10</v>
      </c>
      <c r="C10" s="94"/>
      <c r="D10" s="95">
        <f>D8-D9</f>
        <v>43752.33619774603</v>
      </c>
    </row>
    <row r="11" spans="1:7" ht="15.75" x14ac:dyDescent="0.25">
      <c r="A11" s="1"/>
      <c r="B11" s="36" t="s">
        <v>8</v>
      </c>
      <c r="C11" s="10"/>
      <c r="D11" s="43">
        <v>42849.020640012648</v>
      </c>
    </row>
    <row r="12" spans="1:7" ht="15.75" x14ac:dyDescent="0.25">
      <c r="A12" s="1"/>
      <c r="B12" s="93" t="s">
        <v>11</v>
      </c>
      <c r="C12" s="94"/>
      <c r="D12" s="95">
        <f>SUM(D10:D11)</f>
        <v>86601.356837758678</v>
      </c>
    </row>
    <row r="13" spans="1:7" ht="15.75" x14ac:dyDescent="0.25">
      <c r="A13" s="1"/>
      <c r="B13" s="36" t="s">
        <v>9</v>
      </c>
      <c r="C13" s="10"/>
      <c r="D13" s="43">
        <v>989.75644</v>
      </c>
    </row>
    <row r="14" spans="1:7" ht="15.75" x14ac:dyDescent="0.25">
      <c r="A14" s="1"/>
      <c r="B14" s="93" t="s">
        <v>12</v>
      </c>
      <c r="C14" s="94"/>
      <c r="D14" s="95">
        <f>D12-D13</f>
        <v>85611.600397758681</v>
      </c>
    </row>
    <row r="15" spans="1:7" ht="15.75" x14ac:dyDescent="0.25">
      <c r="A15" s="1"/>
      <c r="B15" s="18"/>
      <c r="C15" s="19"/>
      <c r="D15" s="44"/>
    </row>
    <row r="16" spans="1:7" ht="15.75" customHeight="1" x14ac:dyDescent="0.25">
      <c r="A16" s="1"/>
      <c r="B16" s="59" t="s">
        <v>1</v>
      </c>
      <c r="C16" s="60" t="s">
        <v>2</v>
      </c>
      <c r="D16" s="45" t="s">
        <v>13</v>
      </c>
    </row>
    <row r="17" spans="1:4" ht="15.75" customHeight="1" x14ac:dyDescent="0.25">
      <c r="A17" s="1"/>
      <c r="B17" s="92" t="s">
        <v>3</v>
      </c>
      <c r="C17" s="11">
        <v>0.05</v>
      </c>
      <c r="D17" s="97">
        <v>8.8193539823731598E-2</v>
      </c>
    </row>
    <row r="18" spans="1:4" ht="15.75" customHeight="1" x14ac:dyDescent="0.25">
      <c r="A18" s="1"/>
      <c r="B18" s="92" t="s">
        <v>4</v>
      </c>
      <c r="C18" s="11">
        <v>0.1</v>
      </c>
      <c r="D18" s="97">
        <v>0.17257112980042641</v>
      </c>
    </row>
    <row r="19" spans="1:4" ht="15.75" customHeight="1" x14ac:dyDescent="0.25">
      <c r="A19" s="1"/>
      <c r="B19" s="92" t="s">
        <v>5</v>
      </c>
      <c r="C19" s="11">
        <v>0.05</v>
      </c>
      <c r="D19" s="97">
        <v>5.6339300720203586E-2</v>
      </c>
    </row>
    <row r="20" spans="1:4" x14ac:dyDescent="0.25">
      <c r="D20"/>
    </row>
    <row r="21" spans="1:4" ht="15.75" x14ac:dyDescent="0.25">
      <c r="A21" s="1"/>
      <c r="B21" s="21" t="s">
        <v>15</v>
      </c>
      <c r="C21" s="12"/>
      <c r="D21" s="45" t="s">
        <v>16</v>
      </c>
    </row>
    <row r="22" spans="1:4" ht="15.75" x14ac:dyDescent="0.25">
      <c r="A22" s="1"/>
      <c r="B22" s="86">
        <v>0</v>
      </c>
      <c r="C22" s="87"/>
      <c r="D22" s="46">
        <v>0</v>
      </c>
    </row>
    <row r="23" spans="1:4" ht="15.75" x14ac:dyDescent="0.25">
      <c r="A23" s="1"/>
      <c r="B23" s="88">
        <v>0.02</v>
      </c>
      <c r="C23" s="87"/>
      <c r="D23" s="46">
        <v>194.27099999999999</v>
      </c>
    </row>
    <row r="24" spans="1:4" ht="15.75" x14ac:dyDescent="0.25">
      <c r="A24" s="1"/>
      <c r="B24" s="88">
        <v>0.05</v>
      </c>
      <c r="C24" s="89"/>
      <c r="D24" s="46">
        <v>0</v>
      </c>
    </row>
    <row r="25" spans="1:4" ht="15.75" x14ac:dyDescent="0.25">
      <c r="A25" s="1"/>
      <c r="B25" s="86">
        <v>0.2</v>
      </c>
      <c r="C25" s="87"/>
      <c r="D25" s="46">
        <v>1136.6186879999998</v>
      </c>
    </row>
    <row r="26" spans="1:4" ht="15.75" x14ac:dyDescent="0.25">
      <c r="A26" s="1"/>
      <c r="B26" s="86">
        <v>0.35</v>
      </c>
      <c r="C26" s="87"/>
      <c r="D26" s="46">
        <v>14869.916464374999</v>
      </c>
    </row>
    <row r="27" spans="1:4" ht="15.75" x14ac:dyDescent="0.25">
      <c r="A27" s="1"/>
      <c r="B27" s="86">
        <v>0.5</v>
      </c>
      <c r="C27" s="87"/>
      <c r="D27" s="46">
        <v>7156.1778600000007</v>
      </c>
    </row>
    <row r="28" spans="1:4" ht="15.75" x14ac:dyDescent="0.25">
      <c r="A28" s="1"/>
      <c r="B28" s="86">
        <v>0.75</v>
      </c>
      <c r="C28" s="87"/>
      <c r="D28" s="46">
        <v>0</v>
      </c>
    </row>
    <row r="29" spans="1:4" ht="15.75" x14ac:dyDescent="0.25">
      <c r="A29" s="1"/>
      <c r="B29" s="86">
        <v>1.2</v>
      </c>
      <c r="C29" s="87"/>
      <c r="D29" s="46">
        <v>44800.73679127761</v>
      </c>
    </row>
    <row r="30" spans="1:4" ht="15.75" x14ac:dyDescent="0.25">
      <c r="A30" s="1"/>
      <c r="B30" s="86">
        <v>1</v>
      </c>
      <c r="C30" s="87"/>
      <c r="D30" s="46">
        <v>417877.76862811123</v>
      </c>
    </row>
    <row r="31" spans="1:4" ht="15.75" x14ac:dyDescent="0.25">
      <c r="A31" s="1"/>
      <c r="B31" s="86">
        <v>1.5</v>
      </c>
      <c r="C31" s="87"/>
      <c r="D31" s="46">
        <v>10059.080365432479</v>
      </c>
    </row>
    <row r="32" spans="1:4" ht="15.75" x14ac:dyDescent="0.25">
      <c r="A32" s="16"/>
      <c r="B32" s="90" t="s">
        <v>6</v>
      </c>
      <c r="C32" s="91"/>
      <c r="D32" s="47">
        <f>SUM(D22:D31)</f>
        <v>496094.56979719631</v>
      </c>
    </row>
    <row r="33" spans="1:4" ht="15" customHeight="1" x14ac:dyDescent="0.25"/>
    <row r="34" spans="1:4" ht="15.75" x14ac:dyDescent="0.25">
      <c r="A34" s="1"/>
      <c r="B34" s="2"/>
      <c r="C34" s="2"/>
      <c r="D34" s="40"/>
    </row>
    <row r="35" spans="1:4" ht="6" customHeight="1" x14ac:dyDescent="0.25">
      <c r="A35" s="1"/>
      <c r="B35" s="4"/>
      <c r="C35" s="5"/>
      <c r="D35" s="41"/>
    </row>
    <row r="36" spans="1:4" ht="15" customHeight="1" x14ac:dyDescent="0.25">
      <c r="B36" s="72" t="s">
        <v>23</v>
      </c>
      <c r="C36" s="72"/>
      <c r="D36" s="8"/>
    </row>
    <row r="37" spans="1:4" ht="15" customHeight="1" x14ac:dyDescent="0.25">
      <c r="B37" s="73"/>
      <c r="C37" s="73"/>
      <c r="D37" s="9"/>
    </row>
    <row r="38" spans="1:4" x14ac:dyDescent="0.25">
      <c r="B38" s="98" t="s">
        <v>17</v>
      </c>
      <c r="C38" s="99"/>
      <c r="D38" s="100">
        <v>77862.59533499596</v>
      </c>
    </row>
    <row r="39" spans="1:4" x14ac:dyDescent="0.25">
      <c r="B39" s="36" t="s">
        <v>86</v>
      </c>
      <c r="C39" s="37"/>
      <c r="D39" s="27">
        <v>0.17467001081181333</v>
      </c>
    </row>
    <row r="40" spans="1:4" x14ac:dyDescent="0.25">
      <c r="B40" s="38" t="s">
        <v>79</v>
      </c>
      <c r="C40" s="39"/>
      <c r="D40" s="27">
        <f>C52/D38</f>
        <v>1.12388797184621</v>
      </c>
    </row>
    <row r="41" spans="1:4" x14ac:dyDescent="0.25">
      <c r="B41" s="101" t="s">
        <v>24</v>
      </c>
      <c r="C41" s="102"/>
      <c r="D41" s="100">
        <f>SUM(D42:D44)</f>
        <v>137446.20770923706</v>
      </c>
    </row>
    <row r="42" spans="1:4" x14ac:dyDescent="0.25">
      <c r="B42" s="84" t="s">
        <v>25</v>
      </c>
      <c r="C42" s="84"/>
      <c r="D42" s="24">
        <v>52811.703380275998</v>
      </c>
    </row>
    <row r="43" spans="1:4" x14ac:dyDescent="0.25">
      <c r="B43" s="84" t="s">
        <v>26</v>
      </c>
      <c r="C43" s="84"/>
      <c r="D43" s="23">
        <v>3269.9253989999997</v>
      </c>
    </row>
    <row r="44" spans="1:4" x14ac:dyDescent="0.25">
      <c r="B44" s="84" t="s">
        <v>27</v>
      </c>
      <c r="C44" s="84"/>
      <c r="D44" s="23">
        <v>81364.578929961048</v>
      </c>
    </row>
    <row r="45" spans="1:4" x14ac:dyDescent="0.25">
      <c r="B45" s="25"/>
      <c r="C45" s="25"/>
      <c r="D45" s="26"/>
    </row>
    <row r="46" spans="1:4" x14ac:dyDescent="0.25">
      <c r="B46" s="25"/>
      <c r="C46" s="25"/>
      <c r="D46" s="26"/>
    </row>
    <row r="47" spans="1:4" ht="6" customHeight="1" x14ac:dyDescent="0.25">
      <c r="A47" s="1"/>
      <c r="B47" s="4"/>
      <c r="C47" s="5"/>
      <c r="D47" s="41"/>
    </row>
    <row r="48" spans="1:4" x14ac:dyDescent="0.25">
      <c r="B48" s="72" t="s">
        <v>18</v>
      </c>
      <c r="C48" s="72"/>
    </row>
    <row r="49" spans="1:4" x14ac:dyDescent="0.25">
      <c r="B49" s="73"/>
      <c r="C49" s="73"/>
    </row>
    <row r="50" spans="1:4" x14ac:dyDescent="0.25">
      <c r="B50" s="20"/>
      <c r="C50" s="49" t="s">
        <v>21</v>
      </c>
      <c r="D50" s="49" t="s">
        <v>22</v>
      </c>
    </row>
    <row r="51" spans="1:4" x14ac:dyDescent="0.25">
      <c r="B51" s="34" t="s">
        <v>19</v>
      </c>
      <c r="C51" s="28">
        <v>4920.0619506407402</v>
      </c>
      <c r="D51" s="27">
        <v>1.08028445023101E-2</v>
      </c>
    </row>
    <row r="52" spans="1:4" x14ac:dyDescent="0.25">
      <c r="B52" s="34" t="s">
        <v>20</v>
      </c>
      <c r="C52" s="28">
        <v>87508.834353730781</v>
      </c>
      <c r="D52" s="27">
        <v>0.19214073716666383</v>
      </c>
    </row>
    <row r="53" spans="1:4" x14ac:dyDescent="0.25">
      <c r="C53" s="70"/>
    </row>
    <row r="55" spans="1:4" ht="6" customHeight="1" x14ac:dyDescent="0.25">
      <c r="A55" s="1"/>
      <c r="B55" s="4"/>
      <c r="C55" s="5"/>
      <c r="D55" s="41"/>
    </row>
    <row r="56" spans="1:4" ht="15" customHeight="1" x14ac:dyDescent="0.25">
      <c r="B56" s="72" t="s">
        <v>28</v>
      </c>
      <c r="C56" s="72"/>
    </row>
    <row r="57" spans="1:4" ht="15" customHeight="1" x14ac:dyDescent="0.25">
      <c r="B57" s="73"/>
      <c r="C57" s="73"/>
    </row>
    <row r="58" spans="1:4" x14ac:dyDescent="0.25">
      <c r="B58" s="74" t="s">
        <v>21</v>
      </c>
      <c r="C58" s="75"/>
      <c r="D58" s="22">
        <v>20402.820456376281</v>
      </c>
    </row>
    <row r="59" spans="1:4" x14ac:dyDescent="0.25">
      <c r="B59" s="76" t="s">
        <v>45</v>
      </c>
      <c r="C59" s="77"/>
      <c r="D59" s="27">
        <f>D58/D14</f>
        <v>0.23831840967325765</v>
      </c>
    </row>
    <row r="62" spans="1:4" ht="6" customHeight="1" x14ac:dyDescent="0.25">
      <c r="A62" s="1"/>
      <c r="B62" s="4"/>
      <c r="C62" s="5"/>
      <c r="D62" s="41"/>
    </row>
    <row r="63" spans="1:4" x14ac:dyDescent="0.25">
      <c r="B63" s="108" t="s">
        <v>29</v>
      </c>
      <c r="C63" s="78"/>
    </row>
    <row r="64" spans="1:4" x14ac:dyDescent="0.25">
      <c r="B64" s="109"/>
      <c r="C64" s="79"/>
    </row>
    <row r="65" spans="2:4" x14ac:dyDescent="0.25">
      <c r="B65" s="81" t="s">
        <v>30</v>
      </c>
      <c r="C65" s="82"/>
      <c r="D65" s="33" t="s">
        <v>31</v>
      </c>
    </row>
    <row r="66" spans="2:4" x14ac:dyDescent="0.25">
      <c r="B66" s="76" t="s">
        <v>32</v>
      </c>
      <c r="C66" s="77"/>
      <c r="D66" s="29">
        <v>0.72525219326859891</v>
      </c>
    </row>
    <row r="67" spans="2:4" x14ac:dyDescent="0.25">
      <c r="B67" s="76" t="s">
        <v>33</v>
      </c>
      <c r="C67" s="77"/>
      <c r="D67" s="29">
        <v>0.10226524808756264</v>
      </c>
    </row>
    <row r="68" spans="2:4" x14ac:dyDescent="0.25">
      <c r="B68" s="76" t="s">
        <v>34</v>
      </c>
      <c r="C68" s="77"/>
      <c r="D68" s="29">
        <v>7.0438783671168362E-2</v>
      </c>
    </row>
    <row r="69" spans="2:4" x14ac:dyDescent="0.25">
      <c r="B69" s="76" t="s">
        <v>35</v>
      </c>
      <c r="C69" s="77"/>
      <c r="D69" s="29">
        <v>2.1051067829115196E-2</v>
      </c>
    </row>
    <row r="70" spans="2:4" x14ac:dyDescent="0.25">
      <c r="B70" s="76" t="s">
        <v>36</v>
      </c>
      <c r="C70" s="77"/>
      <c r="D70" s="30">
        <v>8.0992707143554818E-2</v>
      </c>
    </row>
    <row r="71" spans="2:4" x14ac:dyDescent="0.25">
      <c r="B71" s="80" t="s">
        <v>6</v>
      </c>
      <c r="C71" s="80"/>
      <c r="D71" s="31">
        <f>SUM(D66:D70)</f>
        <v>0.99999999999999989</v>
      </c>
    </row>
    <row r="72" spans="2:4" x14ac:dyDescent="0.25">
      <c r="D72"/>
    </row>
    <row r="73" spans="2:4" ht="15.75" x14ac:dyDescent="0.25">
      <c r="B73" s="32"/>
      <c r="D73" s="32"/>
    </row>
    <row r="74" spans="2:4" x14ac:dyDescent="0.25">
      <c r="B74" s="81" t="s">
        <v>37</v>
      </c>
      <c r="C74" s="82"/>
      <c r="D74" s="33" t="s">
        <v>31</v>
      </c>
    </row>
    <row r="75" spans="2:4" x14ac:dyDescent="0.25">
      <c r="B75" s="76" t="s">
        <v>38</v>
      </c>
      <c r="C75" s="77"/>
      <c r="D75" s="29">
        <v>8.2966208754455276E-2</v>
      </c>
    </row>
    <row r="76" spans="2:4" x14ac:dyDescent="0.25">
      <c r="B76" s="76" t="s">
        <v>39</v>
      </c>
      <c r="C76" s="77"/>
      <c r="D76" s="29">
        <v>4.44709189084272E-2</v>
      </c>
    </row>
    <row r="77" spans="2:4" x14ac:dyDescent="0.25">
      <c r="B77" s="76" t="s">
        <v>40</v>
      </c>
      <c r="C77" s="77"/>
      <c r="D77" s="29">
        <v>0.25252315440549494</v>
      </c>
    </row>
    <row r="78" spans="2:4" x14ac:dyDescent="0.25">
      <c r="B78" s="76" t="s">
        <v>41</v>
      </c>
      <c r="C78" s="77"/>
      <c r="D78" s="29">
        <v>3.6303635136346248E-2</v>
      </c>
    </row>
    <row r="79" spans="2:4" x14ac:dyDescent="0.25">
      <c r="B79" s="76" t="s">
        <v>42</v>
      </c>
      <c r="C79" s="77"/>
      <c r="D79" s="29">
        <v>0.58373608279527633</v>
      </c>
    </row>
    <row r="80" spans="2:4" x14ac:dyDescent="0.25">
      <c r="B80" s="76" t="s">
        <v>43</v>
      </c>
      <c r="C80" s="77"/>
      <c r="D80" s="29">
        <v>0</v>
      </c>
    </row>
    <row r="81" spans="1:4" x14ac:dyDescent="0.25">
      <c r="B81" s="80" t="s">
        <v>6</v>
      </c>
      <c r="C81" s="80"/>
      <c r="D81" s="31">
        <f>SUM(D75:D80)</f>
        <v>1</v>
      </c>
    </row>
    <row r="84" spans="1:4" ht="6.75" customHeight="1" x14ac:dyDescent="0.25">
      <c r="B84" s="4"/>
      <c r="C84" s="5"/>
      <c r="D84" s="41"/>
    </row>
    <row r="85" spans="1:4" x14ac:dyDescent="0.25">
      <c r="B85" s="72" t="s">
        <v>44</v>
      </c>
      <c r="C85" s="72"/>
    </row>
    <row r="86" spans="1:4" x14ac:dyDescent="0.25">
      <c r="B86" s="73"/>
      <c r="C86" s="73"/>
    </row>
    <row r="87" spans="1:4" x14ac:dyDescent="0.25">
      <c r="B87" s="74" t="s">
        <v>21</v>
      </c>
      <c r="C87" s="75"/>
      <c r="D87" s="22">
        <v>1442.9907152685519</v>
      </c>
    </row>
    <row r="88" spans="1:4" x14ac:dyDescent="0.25">
      <c r="B88" s="76" t="s">
        <v>45</v>
      </c>
      <c r="C88" s="77"/>
      <c r="D88" s="103">
        <f>D87/D14</f>
        <v>1.6855083990537451E-2</v>
      </c>
    </row>
    <row r="91" spans="1:4" ht="6" customHeight="1" x14ac:dyDescent="0.25">
      <c r="A91" s="1"/>
      <c r="B91" s="4"/>
      <c r="C91" s="5"/>
      <c r="D91" s="41"/>
    </row>
    <row r="92" spans="1:4" x14ac:dyDescent="0.25">
      <c r="B92" s="72" t="s">
        <v>46</v>
      </c>
      <c r="C92" s="72"/>
    </row>
    <row r="93" spans="1:4" x14ac:dyDescent="0.25">
      <c r="B93" s="73"/>
      <c r="C93" s="73"/>
    </row>
    <row r="94" spans="1:4" x14ac:dyDescent="0.25">
      <c r="B94" s="76" t="s">
        <v>47</v>
      </c>
      <c r="C94" s="77"/>
      <c r="D94" s="103">
        <v>9.3428907554073501E-2</v>
      </c>
    </row>
    <row r="95" spans="1:4" x14ac:dyDescent="0.25">
      <c r="B95" s="76" t="s">
        <v>48</v>
      </c>
      <c r="C95" s="77"/>
      <c r="D95" s="103">
        <v>-1.4482970817497501E-4</v>
      </c>
    </row>
    <row r="98" spans="2:5" ht="6.75" customHeight="1" x14ac:dyDescent="0.25">
      <c r="B98" s="4"/>
      <c r="C98" s="5"/>
      <c r="D98" s="41"/>
    </row>
    <row r="99" spans="2:5" ht="15" customHeight="1" x14ac:dyDescent="0.25">
      <c r="B99" s="72" t="s">
        <v>49</v>
      </c>
      <c r="C99" s="72"/>
    </row>
    <row r="100" spans="2:5" ht="15" customHeight="1" x14ac:dyDescent="0.25">
      <c r="B100" s="72"/>
      <c r="C100" s="72"/>
    </row>
    <row r="101" spans="2:5" ht="15" customHeight="1" x14ac:dyDescent="0.25">
      <c r="B101" s="50"/>
      <c r="C101" s="55" t="s">
        <v>51</v>
      </c>
      <c r="D101" s="55" t="s">
        <v>52</v>
      </c>
      <c r="E101" s="56" t="s">
        <v>53</v>
      </c>
    </row>
    <row r="102" spans="2:5" x14ac:dyDescent="0.25">
      <c r="B102" s="104" t="s">
        <v>95</v>
      </c>
      <c r="C102" s="51">
        <v>0</v>
      </c>
      <c r="D102" s="52">
        <v>0</v>
      </c>
      <c r="E102" s="51">
        <v>40037.002150000008</v>
      </c>
    </row>
    <row r="103" spans="2:5" x14ac:dyDescent="0.25">
      <c r="B103" s="104" t="s">
        <v>96</v>
      </c>
      <c r="C103" s="51">
        <v>0</v>
      </c>
      <c r="D103" s="52">
        <v>0</v>
      </c>
      <c r="E103" s="51">
        <v>70904.026989999984</v>
      </c>
    </row>
    <row r="104" spans="2:5" x14ac:dyDescent="0.25">
      <c r="B104" s="104" t="s">
        <v>97</v>
      </c>
      <c r="C104" s="51">
        <v>0</v>
      </c>
      <c r="D104" s="52">
        <v>0</v>
      </c>
      <c r="E104" s="51">
        <v>60467.995969999989</v>
      </c>
    </row>
    <row r="105" spans="2:5" x14ac:dyDescent="0.25">
      <c r="B105" s="104" t="s">
        <v>98</v>
      </c>
      <c r="C105" s="51">
        <v>60281.779429999995</v>
      </c>
      <c r="D105" s="52">
        <v>0</v>
      </c>
      <c r="E105" s="51">
        <v>0</v>
      </c>
    </row>
    <row r="106" spans="2:5" ht="25.5" x14ac:dyDescent="0.25">
      <c r="B106" s="105" t="s">
        <v>99</v>
      </c>
      <c r="C106" s="51">
        <v>30617.623650000001</v>
      </c>
      <c r="D106" s="52">
        <v>0</v>
      </c>
      <c r="E106" s="51">
        <v>0</v>
      </c>
    </row>
    <row r="107" spans="2:5" ht="25.5" x14ac:dyDescent="0.25">
      <c r="B107" s="105" t="s">
        <v>100</v>
      </c>
      <c r="C107" s="51">
        <v>55800.046439999998</v>
      </c>
      <c r="D107" s="52">
        <v>0</v>
      </c>
      <c r="E107" s="51">
        <v>0</v>
      </c>
    </row>
    <row r="108" spans="2:5" ht="25.5" x14ac:dyDescent="0.25">
      <c r="B108" s="105" t="s">
        <v>101</v>
      </c>
      <c r="C108" s="51">
        <v>9671.6547389999996</v>
      </c>
      <c r="D108" s="52">
        <v>0</v>
      </c>
      <c r="E108" s="51">
        <v>0</v>
      </c>
    </row>
    <row r="109" spans="2:5" x14ac:dyDescent="0.25">
      <c r="B109" s="104" t="s">
        <v>102</v>
      </c>
      <c r="C109" s="51">
        <v>367907.08758375002</v>
      </c>
      <c r="D109" s="52">
        <v>0</v>
      </c>
      <c r="E109" s="51">
        <v>0</v>
      </c>
    </row>
    <row r="110" spans="2:5" x14ac:dyDescent="0.25">
      <c r="B110" s="104" t="s">
        <v>103</v>
      </c>
      <c r="C110" s="51">
        <v>0</v>
      </c>
      <c r="D110" s="52">
        <v>0</v>
      </c>
      <c r="E110" s="51">
        <v>46827.882730000027</v>
      </c>
    </row>
    <row r="111" spans="2:5" x14ac:dyDescent="0.25">
      <c r="B111" s="106" t="s">
        <v>50</v>
      </c>
      <c r="C111" s="61">
        <f>SUM(C102:C110)</f>
        <v>524278.19184275001</v>
      </c>
      <c r="D111" s="61">
        <f t="shared" ref="D111:E111" si="0">SUM(D102:D110)</f>
        <v>0</v>
      </c>
      <c r="E111" s="61">
        <f t="shared" si="0"/>
        <v>218236.90784</v>
      </c>
    </row>
    <row r="112" spans="2:5" x14ac:dyDescent="0.25">
      <c r="B112" s="57"/>
      <c r="C112" s="53"/>
      <c r="D112" s="54"/>
      <c r="E112" s="58"/>
    </row>
    <row r="113" spans="2:8" x14ac:dyDescent="0.25">
      <c r="B113" s="105" t="s">
        <v>87</v>
      </c>
      <c r="C113" s="51">
        <v>332067.44353000005</v>
      </c>
      <c r="D113" s="52">
        <v>0</v>
      </c>
      <c r="E113" s="51">
        <v>183342.08085880801</v>
      </c>
    </row>
    <row r="114" spans="2:8" x14ac:dyDescent="0.25">
      <c r="B114" s="104" t="s">
        <v>88</v>
      </c>
      <c r="C114" s="51">
        <v>30000</v>
      </c>
      <c r="D114" s="52">
        <v>0</v>
      </c>
      <c r="E114" s="51">
        <v>0</v>
      </c>
    </row>
    <row r="115" spans="2:8" x14ac:dyDescent="0.25">
      <c r="B115" s="104" t="s">
        <v>89</v>
      </c>
      <c r="C115" s="51">
        <v>0</v>
      </c>
      <c r="D115" s="52">
        <v>0</v>
      </c>
      <c r="E115" s="51">
        <v>171.77710999999996</v>
      </c>
    </row>
    <row r="116" spans="2:8" x14ac:dyDescent="0.25">
      <c r="B116" s="105" t="s">
        <v>90</v>
      </c>
      <c r="C116" s="51">
        <v>14511.60768999993</v>
      </c>
      <c r="D116" s="52">
        <v>0</v>
      </c>
      <c r="E116" s="51">
        <v>0</v>
      </c>
    </row>
    <row r="117" spans="2:8" x14ac:dyDescent="0.25">
      <c r="B117" s="105" t="s">
        <v>91</v>
      </c>
      <c r="C117" s="51">
        <v>29500</v>
      </c>
      <c r="D117" s="52">
        <v>0</v>
      </c>
      <c r="E117" s="51">
        <v>0</v>
      </c>
    </row>
    <row r="118" spans="2:8" ht="25.5" x14ac:dyDescent="0.25">
      <c r="B118" s="105" t="s">
        <v>92</v>
      </c>
      <c r="C118" s="51">
        <v>56470.332290000035</v>
      </c>
      <c r="D118" s="52">
        <v>0</v>
      </c>
      <c r="E118" s="51">
        <v>0</v>
      </c>
    </row>
    <row r="119" spans="2:8" x14ac:dyDescent="0.25">
      <c r="B119" s="105" t="s">
        <v>93</v>
      </c>
      <c r="C119" s="51">
        <v>17000</v>
      </c>
      <c r="D119" s="52">
        <v>0</v>
      </c>
      <c r="E119" s="51">
        <v>0</v>
      </c>
    </row>
    <row r="120" spans="2:8" x14ac:dyDescent="0.25">
      <c r="B120" s="107" t="s">
        <v>94</v>
      </c>
      <c r="C120" s="51"/>
      <c r="D120" s="52"/>
      <c r="E120" s="51">
        <v>11138.723311192089</v>
      </c>
    </row>
    <row r="121" spans="2:8" x14ac:dyDescent="0.25">
      <c r="B121" s="106" t="s">
        <v>54</v>
      </c>
      <c r="C121" s="61">
        <f t="shared" ref="C121:D121" si="1">SUM(C113:C120)</f>
        <v>479549.38351000001</v>
      </c>
      <c r="D121" s="61">
        <f t="shared" si="1"/>
        <v>0</v>
      </c>
      <c r="E121" s="61">
        <f>SUM(E113:E120)</f>
        <v>194652.5812800001</v>
      </c>
    </row>
    <row r="124" spans="2:8" ht="15.75" x14ac:dyDescent="0.25">
      <c r="B124" s="4"/>
      <c r="C124" s="5"/>
      <c r="D124" s="41"/>
      <c r="E124" s="4"/>
    </row>
    <row r="125" spans="2:8" ht="15" customHeight="1" x14ac:dyDescent="0.25">
      <c r="B125" s="62" t="s">
        <v>55</v>
      </c>
      <c r="C125" s="62"/>
      <c r="E125" s="72"/>
      <c r="H125" s="13" t="s">
        <v>0</v>
      </c>
    </row>
    <row r="126" spans="2:8" ht="15" customHeight="1" x14ac:dyDescent="0.25">
      <c r="B126" s="68" t="s">
        <v>76</v>
      </c>
      <c r="C126" s="62"/>
      <c r="E126" s="72"/>
      <c r="H126" s="14">
        <v>43465</v>
      </c>
    </row>
    <row r="127" spans="2:8" ht="15" customHeight="1" x14ac:dyDescent="0.25">
      <c r="B127" s="68"/>
      <c r="C127" s="62"/>
      <c r="E127" s="15"/>
    </row>
    <row r="128" spans="2:8" ht="25.5" x14ac:dyDescent="0.25">
      <c r="B128" s="63" t="s">
        <v>56</v>
      </c>
      <c r="C128" s="63" t="s">
        <v>71</v>
      </c>
      <c r="D128" s="63" t="s">
        <v>72</v>
      </c>
      <c r="E128" s="63" t="s">
        <v>73</v>
      </c>
      <c r="F128" s="63" t="s">
        <v>74</v>
      </c>
      <c r="G128" s="63" t="s">
        <v>75</v>
      </c>
      <c r="H128" s="63" t="s">
        <v>6</v>
      </c>
    </row>
    <row r="129" spans="2:10" x14ac:dyDescent="0.25">
      <c r="B129" s="50"/>
      <c r="C129" s="51"/>
      <c r="D129" s="52"/>
      <c r="E129" s="51"/>
      <c r="F129" s="51"/>
      <c r="G129" s="51"/>
      <c r="H129" s="51"/>
    </row>
    <row r="130" spans="2:10" x14ac:dyDescent="0.25">
      <c r="B130" s="64" t="s">
        <v>57</v>
      </c>
      <c r="C130" s="66">
        <v>9914.1671499999993</v>
      </c>
      <c r="D130" s="66"/>
      <c r="E130" s="66"/>
      <c r="F130" s="66"/>
      <c r="G130" s="66">
        <v>100395.857755</v>
      </c>
      <c r="H130" s="67">
        <v>110310.024905</v>
      </c>
      <c r="I130" s="69"/>
    </row>
    <row r="131" spans="2:10" x14ac:dyDescent="0.25">
      <c r="B131" s="64" t="s">
        <v>58</v>
      </c>
      <c r="C131" s="66"/>
      <c r="D131" s="66"/>
      <c r="E131" s="66"/>
      <c r="F131" s="66"/>
      <c r="G131" s="66">
        <v>2636.3</v>
      </c>
      <c r="H131" s="67">
        <v>2636.3</v>
      </c>
    </row>
    <row r="132" spans="2:10" x14ac:dyDescent="0.25">
      <c r="B132" s="64" t="s">
        <v>59</v>
      </c>
      <c r="C132" s="66">
        <v>0</v>
      </c>
      <c r="D132" s="66">
        <v>6468.5509296325199</v>
      </c>
      <c r="E132" s="66">
        <v>13974.734364637869</v>
      </c>
      <c r="F132" s="66">
        <v>15895.370186880196</v>
      </c>
      <c r="G132" s="66">
        <v>55603.087560000007</v>
      </c>
      <c r="H132" s="67">
        <v>91941.743041150592</v>
      </c>
      <c r="I132" s="69"/>
      <c r="J132" s="69"/>
    </row>
    <row r="133" spans="2:10" x14ac:dyDescent="0.25">
      <c r="B133" s="64" t="s">
        <v>60</v>
      </c>
      <c r="C133" s="66">
        <v>8194</v>
      </c>
      <c r="D133" s="66">
        <v>51623</v>
      </c>
      <c r="E133" s="66">
        <v>69085</v>
      </c>
      <c r="F133" s="66">
        <v>234916.94245099986</v>
      </c>
      <c r="G133" s="66">
        <v>23834.123328223708</v>
      </c>
      <c r="H133" s="67">
        <v>387653.06577922357</v>
      </c>
      <c r="I133" s="69"/>
      <c r="J133" s="69"/>
    </row>
    <row r="134" spans="2:10" x14ac:dyDescent="0.25">
      <c r="B134" s="64" t="s">
        <v>61</v>
      </c>
      <c r="C134" s="66">
        <v>5297.049488857966</v>
      </c>
      <c r="D134" s="66"/>
      <c r="E134" s="66"/>
      <c r="F134" s="66"/>
      <c r="G134" s="66">
        <v>83.378335907836117</v>
      </c>
      <c r="H134" s="67">
        <v>5380.4278247658021</v>
      </c>
      <c r="I134" s="69"/>
    </row>
    <row r="135" spans="2:10" x14ac:dyDescent="0.25">
      <c r="B135" s="64" t="s">
        <v>62</v>
      </c>
      <c r="C135" s="66">
        <v>497.66525546330615</v>
      </c>
      <c r="D135" s="66"/>
      <c r="E135" s="66"/>
      <c r="F135" s="66"/>
      <c r="G135" s="66">
        <v>4.3486245366938192</v>
      </c>
      <c r="H135" s="67">
        <v>502.01387999999997</v>
      </c>
    </row>
    <row r="136" spans="2:10" x14ac:dyDescent="0.25">
      <c r="B136" s="65" t="s">
        <v>63</v>
      </c>
      <c r="C136" s="67">
        <f t="shared" ref="C136:H136" si="2">SUM(C130:C135)</f>
        <v>23902.881894321275</v>
      </c>
      <c r="D136" s="67">
        <f t="shared" si="2"/>
        <v>58091.550929632518</v>
      </c>
      <c r="E136" s="67">
        <f t="shared" si="2"/>
        <v>83059.734364637872</v>
      </c>
      <c r="F136" s="67">
        <f t="shared" si="2"/>
        <v>250812.31263788007</v>
      </c>
      <c r="G136" s="67">
        <f t="shared" si="2"/>
        <v>182557.09560366822</v>
      </c>
      <c r="H136" s="67">
        <f t="shared" si="2"/>
        <v>598423.57543014002</v>
      </c>
    </row>
    <row r="137" spans="2:10" x14ac:dyDescent="0.25">
      <c r="B137" s="64"/>
      <c r="C137" s="66"/>
      <c r="D137" s="66"/>
      <c r="E137" s="66"/>
      <c r="F137" s="66"/>
      <c r="G137" s="66"/>
      <c r="H137" s="67"/>
    </row>
    <row r="138" spans="2:10" x14ac:dyDescent="0.25">
      <c r="B138" s="63" t="s">
        <v>64</v>
      </c>
      <c r="C138" s="66"/>
      <c r="D138" s="66"/>
      <c r="E138" s="66"/>
      <c r="F138" s="66"/>
      <c r="G138" s="66"/>
      <c r="H138" s="67"/>
    </row>
    <row r="139" spans="2:10" x14ac:dyDescent="0.25">
      <c r="B139" s="64" t="s">
        <v>65</v>
      </c>
      <c r="C139" s="66">
        <v>0</v>
      </c>
      <c r="D139" s="66">
        <v>6000</v>
      </c>
      <c r="E139" s="66">
        <v>10000</v>
      </c>
      <c r="F139" s="66">
        <v>0</v>
      </c>
      <c r="G139" s="66">
        <v>208.12027</v>
      </c>
      <c r="H139" s="67">
        <v>16208.120269999999</v>
      </c>
      <c r="J139" s="69"/>
    </row>
    <row r="140" spans="2:10" x14ac:dyDescent="0.25">
      <c r="B140" s="64" t="s">
        <v>66</v>
      </c>
      <c r="C140" s="66">
        <v>16750.660316187197</v>
      </c>
      <c r="D140" s="66">
        <v>130053.29943739959</v>
      </c>
      <c r="E140" s="66">
        <v>122957.13592129423</v>
      </c>
      <c r="F140" s="66">
        <v>32510.78997171831</v>
      </c>
      <c r="G140" s="66">
        <v>164979.35951940081</v>
      </c>
      <c r="H140" s="67">
        <v>467251.24516600015</v>
      </c>
      <c r="J140" s="69"/>
    </row>
    <row r="141" spans="2:10" x14ac:dyDescent="0.25">
      <c r="B141" s="64" t="s">
        <v>67</v>
      </c>
      <c r="C141" s="66">
        <v>434.59672567292165</v>
      </c>
      <c r="D141" s="66">
        <v>64562.458155681074</v>
      </c>
      <c r="E141" s="66">
        <v>5316.6623304367276</v>
      </c>
      <c r="F141" s="66">
        <v>59154.163948209083</v>
      </c>
      <c r="G141" s="66">
        <v>220.60338000018965</v>
      </c>
      <c r="H141" s="67">
        <v>129688.48453999999</v>
      </c>
      <c r="J141" s="69"/>
    </row>
    <row r="142" spans="2:10" x14ac:dyDescent="0.25">
      <c r="B142" s="64" t="s">
        <v>68</v>
      </c>
      <c r="C142" s="66">
        <v>0</v>
      </c>
      <c r="D142" s="66">
        <v>0</v>
      </c>
      <c r="E142" s="66">
        <v>0</v>
      </c>
      <c r="F142" s="66">
        <v>0</v>
      </c>
      <c r="G142" s="66">
        <v>6007.5962462543894</v>
      </c>
      <c r="H142" s="67">
        <v>6007.5962462543894</v>
      </c>
      <c r="J142" s="69"/>
    </row>
    <row r="143" spans="2:10" x14ac:dyDescent="0.25">
      <c r="B143" s="64" t="s">
        <v>69</v>
      </c>
      <c r="C143" s="66">
        <v>-1.6129320101754274E-12</v>
      </c>
      <c r="D143" s="66">
        <v>0</v>
      </c>
      <c r="E143" s="66">
        <v>0</v>
      </c>
      <c r="F143" s="66">
        <v>18700</v>
      </c>
      <c r="G143" s="66">
        <v>25.443900000000006</v>
      </c>
      <c r="H143" s="67">
        <v>18725.443899999998</v>
      </c>
      <c r="J143" s="69"/>
    </row>
    <row r="144" spans="2:10" x14ac:dyDescent="0.25">
      <c r="B144" s="65" t="s">
        <v>70</v>
      </c>
      <c r="C144" s="67">
        <v>17185.257041860117</v>
      </c>
      <c r="D144" s="67">
        <v>200513.6092170807</v>
      </c>
      <c r="E144" s="67">
        <v>138273.79825173094</v>
      </c>
      <c r="F144" s="67">
        <v>110364.95391992739</v>
      </c>
      <c r="G144" s="67">
        <v>171441.12331565542</v>
      </c>
      <c r="H144" s="67">
        <f>SUM(H139:H143)</f>
        <v>637880.8901222545</v>
      </c>
    </row>
    <row r="145" spans="2:10" x14ac:dyDescent="0.25">
      <c r="B145" s="64"/>
      <c r="C145" s="66"/>
      <c r="D145" s="66"/>
      <c r="E145" s="66"/>
      <c r="F145" s="66"/>
      <c r="G145" s="66"/>
      <c r="H145" s="66"/>
    </row>
    <row r="146" spans="2:10" x14ac:dyDescent="0.25">
      <c r="B146" s="64"/>
      <c r="C146" s="66"/>
      <c r="D146" s="66"/>
      <c r="E146" s="66"/>
      <c r="F146" s="66"/>
      <c r="G146" s="66"/>
      <c r="H146" s="66"/>
    </row>
    <row r="147" spans="2:10" x14ac:dyDescent="0.25">
      <c r="B147" s="64" t="s">
        <v>80</v>
      </c>
      <c r="C147" s="66">
        <f>C144-C136</f>
        <v>-6717.6248524611583</v>
      </c>
      <c r="D147" s="66">
        <f t="shared" ref="D147:H147" si="3">D144-D136</f>
        <v>142422.05828744819</v>
      </c>
      <c r="E147" s="66">
        <f t="shared" si="3"/>
        <v>55214.063887093071</v>
      </c>
      <c r="F147" s="66">
        <f t="shared" si="3"/>
        <v>-140447.35871795268</v>
      </c>
      <c r="G147" s="66">
        <f t="shared" si="3"/>
        <v>-11115.972288012796</v>
      </c>
      <c r="H147" s="66">
        <f t="shared" si="3"/>
        <v>39457.31469211448</v>
      </c>
    </row>
    <row r="148" spans="2:10" x14ac:dyDescent="0.25">
      <c r="B148" s="64" t="s">
        <v>81</v>
      </c>
      <c r="C148" s="66">
        <f>C147</f>
        <v>-6717.6248524611583</v>
      </c>
      <c r="D148" s="66">
        <f>C148+D147</f>
        <v>135704.43343498703</v>
      </c>
      <c r="E148" s="66">
        <f t="shared" ref="E148:G148" si="4">D148+E147</f>
        <v>190918.4973220801</v>
      </c>
      <c r="F148" s="66">
        <f t="shared" si="4"/>
        <v>50471.138604127424</v>
      </c>
      <c r="G148" s="66">
        <f t="shared" si="4"/>
        <v>39355.166316114628</v>
      </c>
      <c r="H148" s="66"/>
    </row>
    <row r="151" spans="2:10" ht="15.75" x14ac:dyDescent="0.25">
      <c r="B151" s="4"/>
      <c r="C151" s="5"/>
      <c r="D151" s="41"/>
      <c r="E151" s="4"/>
    </row>
    <row r="152" spans="2:10" ht="15.75" x14ac:dyDescent="0.25">
      <c r="B152" s="62" t="s">
        <v>77</v>
      </c>
      <c r="C152" s="62"/>
      <c r="E152" s="72"/>
      <c r="H152" s="13" t="s">
        <v>0</v>
      </c>
    </row>
    <row r="153" spans="2:10" ht="15.75" x14ac:dyDescent="0.25">
      <c r="B153" s="68" t="s">
        <v>76</v>
      </c>
      <c r="C153" s="62"/>
      <c r="E153" s="72"/>
      <c r="H153" s="14">
        <v>43465</v>
      </c>
    </row>
    <row r="154" spans="2:10" ht="15.75" x14ac:dyDescent="0.25">
      <c r="B154" s="68"/>
      <c r="C154" s="62"/>
      <c r="E154" s="15"/>
    </row>
    <row r="155" spans="2:10" ht="25.5" x14ac:dyDescent="0.25">
      <c r="B155" s="63" t="s">
        <v>56</v>
      </c>
      <c r="C155" s="63" t="s">
        <v>71</v>
      </c>
      <c r="D155" s="63" t="s">
        <v>72</v>
      </c>
      <c r="E155" s="63" t="s">
        <v>73</v>
      </c>
      <c r="F155" s="63" t="s">
        <v>74</v>
      </c>
      <c r="G155" s="63" t="s">
        <v>78</v>
      </c>
      <c r="H155" s="63" t="s">
        <v>6</v>
      </c>
    </row>
    <row r="156" spans="2:10" x14ac:dyDescent="0.25">
      <c r="B156" s="50"/>
      <c r="C156" s="51"/>
      <c r="D156" s="52"/>
      <c r="E156" s="51"/>
      <c r="F156" s="51"/>
      <c r="G156" s="51"/>
      <c r="H156" s="51"/>
    </row>
    <row r="157" spans="2:10" x14ac:dyDescent="0.25">
      <c r="B157" s="64" t="s">
        <v>57</v>
      </c>
      <c r="C157" s="66">
        <v>110310.024905</v>
      </c>
      <c r="D157" s="66"/>
      <c r="E157" s="66"/>
      <c r="F157" s="66"/>
      <c r="G157" s="66"/>
      <c r="H157" s="67">
        <f>SUM(C157:G157)</f>
        <v>110310.024905</v>
      </c>
    </row>
    <row r="158" spans="2:10" x14ac:dyDescent="0.25">
      <c r="B158" s="64" t="s">
        <v>58</v>
      </c>
      <c r="C158" s="66"/>
      <c r="D158" s="66"/>
      <c r="E158" s="66"/>
      <c r="F158" s="66"/>
      <c r="G158" s="66">
        <v>2636.3</v>
      </c>
      <c r="H158" s="67">
        <v>2636.3</v>
      </c>
    </row>
    <row r="159" spans="2:10" x14ac:dyDescent="0.25">
      <c r="B159" s="64" t="s">
        <v>59</v>
      </c>
      <c r="C159" s="66">
        <v>51.568572000018321</v>
      </c>
      <c r="D159" s="66">
        <v>56835.748029632516</v>
      </c>
      <c r="E159" s="66">
        <v>13974.734364637869</v>
      </c>
      <c r="F159" s="66">
        <v>20858.602784880197</v>
      </c>
      <c r="G159" s="66">
        <v>221.08929000000001</v>
      </c>
      <c r="H159" s="67">
        <f>SUM(C159:G159)</f>
        <v>91941.743041150592</v>
      </c>
      <c r="J159" s="69"/>
    </row>
    <row r="160" spans="2:10" x14ac:dyDescent="0.25">
      <c r="B160" s="64" t="s">
        <v>60</v>
      </c>
      <c r="C160" s="66">
        <v>32028.987932024931</v>
      </c>
      <c r="D160" s="66">
        <v>51622.98987033774</v>
      </c>
      <c r="E160" s="66">
        <v>69084.922078632779</v>
      </c>
      <c r="F160" s="66">
        <v>234916.16589822815</v>
      </c>
      <c r="G160" s="66"/>
      <c r="H160" s="67">
        <f>SUM(C160:G160)</f>
        <v>387653.06577922357</v>
      </c>
      <c r="J160" s="69"/>
    </row>
    <row r="161" spans="2:10" x14ac:dyDescent="0.25">
      <c r="B161" s="64" t="s">
        <v>61</v>
      </c>
      <c r="C161" s="66">
        <v>4630.3626847658024</v>
      </c>
      <c r="D161" s="66">
        <v>0</v>
      </c>
      <c r="E161" s="66">
        <v>0</v>
      </c>
      <c r="F161" s="66">
        <v>0</v>
      </c>
      <c r="G161" s="66">
        <v>750.06514000000004</v>
      </c>
      <c r="H161" s="67">
        <f>SUM(C161:G161)</f>
        <v>5380.4278247658021</v>
      </c>
      <c r="J161" s="69"/>
    </row>
    <row r="162" spans="2:10" x14ac:dyDescent="0.25">
      <c r="B162" s="64" t="s">
        <v>62</v>
      </c>
      <c r="C162" s="66">
        <v>502.01387999999997</v>
      </c>
      <c r="D162" s="66">
        <v>0</v>
      </c>
      <c r="E162" s="66">
        <v>0</v>
      </c>
      <c r="F162" s="66">
        <v>0</v>
      </c>
      <c r="G162" s="66">
        <v>0</v>
      </c>
      <c r="H162" s="67">
        <v>502.01387999999997</v>
      </c>
    </row>
    <row r="163" spans="2:10" x14ac:dyDescent="0.25">
      <c r="B163" s="65" t="s">
        <v>63</v>
      </c>
      <c r="C163" s="67">
        <f t="shared" ref="C163:H163" si="5">SUM(C157:C162)</f>
        <v>147522.95797379076</v>
      </c>
      <c r="D163" s="67">
        <f t="shared" si="5"/>
        <v>108458.73789997026</v>
      </c>
      <c r="E163" s="67">
        <f t="shared" si="5"/>
        <v>83059.656443270651</v>
      </c>
      <c r="F163" s="67">
        <f t="shared" si="5"/>
        <v>255774.76868310836</v>
      </c>
      <c r="G163" s="67">
        <f t="shared" si="5"/>
        <v>3607.4544300000002</v>
      </c>
      <c r="H163" s="67">
        <f t="shared" si="5"/>
        <v>598423.57543014002</v>
      </c>
    </row>
    <row r="164" spans="2:10" x14ac:dyDescent="0.25">
      <c r="B164" s="64"/>
      <c r="C164" s="66"/>
      <c r="D164" s="66"/>
      <c r="E164" s="66"/>
      <c r="F164" s="66"/>
      <c r="G164" s="66"/>
    </row>
    <row r="165" spans="2:10" x14ac:dyDescent="0.25">
      <c r="B165" s="63" t="s">
        <v>64</v>
      </c>
      <c r="C165" s="66"/>
      <c r="D165" s="66"/>
      <c r="E165" s="66"/>
      <c r="F165" s="66"/>
      <c r="G165" s="66"/>
      <c r="H165" s="67"/>
    </row>
    <row r="166" spans="2:10" x14ac:dyDescent="0.25">
      <c r="B166" s="64" t="s">
        <v>65</v>
      </c>
      <c r="C166" s="66">
        <v>208.12026999999989</v>
      </c>
      <c r="D166" s="66">
        <v>6000</v>
      </c>
      <c r="E166" s="66">
        <v>10000</v>
      </c>
      <c r="F166" s="66">
        <v>0</v>
      </c>
      <c r="G166" s="66">
        <v>0</v>
      </c>
      <c r="H166" s="67">
        <v>16208.120269999999</v>
      </c>
    </row>
    <row r="167" spans="2:10" x14ac:dyDescent="0.25">
      <c r="B167" s="64" t="s">
        <v>66</v>
      </c>
      <c r="C167" s="66">
        <v>1139.593377440006</v>
      </c>
      <c r="D167" s="66">
        <v>1858.1384067679971</v>
      </c>
      <c r="E167" s="66">
        <v>6072.5022827920384</v>
      </c>
      <c r="F167" s="66">
        <v>458181.01109900011</v>
      </c>
      <c r="G167" s="66">
        <v>0</v>
      </c>
      <c r="H167" s="67">
        <v>467251.24516600015</v>
      </c>
    </row>
    <row r="168" spans="2:10" x14ac:dyDescent="0.25">
      <c r="B168" s="64" t="s">
        <v>67</v>
      </c>
      <c r="C168" s="66">
        <v>655.20010567302234</v>
      </c>
      <c r="D168" s="66">
        <v>64562.458155681074</v>
      </c>
      <c r="E168" s="66">
        <v>5316.6623304367276</v>
      </c>
      <c r="F168" s="66">
        <v>59154.16394820917</v>
      </c>
      <c r="G168" s="66">
        <v>0</v>
      </c>
      <c r="H168" s="67">
        <v>129688.48453999999</v>
      </c>
      <c r="I168" s="69"/>
    </row>
    <row r="169" spans="2:10" x14ac:dyDescent="0.25">
      <c r="B169" s="64" t="s">
        <v>68</v>
      </c>
      <c r="C169" s="66">
        <v>6007.5962462543894</v>
      </c>
      <c r="D169" s="66">
        <v>0</v>
      </c>
      <c r="E169" s="66">
        <v>0</v>
      </c>
      <c r="F169" s="66">
        <v>0</v>
      </c>
      <c r="G169" s="66">
        <v>0</v>
      </c>
      <c r="H169" s="67">
        <v>6007.5962462543894</v>
      </c>
    </row>
    <row r="170" spans="2:10" x14ac:dyDescent="0.25">
      <c r="B170" s="64" t="s">
        <v>69</v>
      </c>
      <c r="C170" s="66">
        <v>25.443899999998393</v>
      </c>
      <c r="D170" s="66">
        <v>0</v>
      </c>
      <c r="E170" s="66">
        <v>0</v>
      </c>
      <c r="F170" s="66">
        <v>18700</v>
      </c>
      <c r="G170" s="66">
        <v>0</v>
      </c>
      <c r="H170" s="67">
        <v>18725.443899999998</v>
      </c>
    </row>
    <row r="171" spans="2:10" x14ac:dyDescent="0.25">
      <c r="B171" s="65" t="s">
        <v>70</v>
      </c>
      <c r="C171" s="67">
        <v>188626.38035749807</v>
      </c>
      <c r="D171" s="67">
        <v>200513.6092170807</v>
      </c>
      <c r="E171" s="67">
        <v>138273.79825173094</v>
      </c>
      <c r="F171" s="67">
        <v>110364.95391994491</v>
      </c>
      <c r="G171" s="67">
        <v>0</v>
      </c>
      <c r="H171" s="67">
        <v>637880.8901222545</v>
      </c>
    </row>
    <row r="172" spans="2:10" x14ac:dyDescent="0.25">
      <c r="B172" s="64"/>
      <c r="C172" s="66"/>
      <c r="D172" s="66"/>
      <c r="E172" s="66"/>
      <c r="F172" s="66"/>
      <c r="G172" s="66"/>
      <c r="H172" s="66"/>
    </row>
    <row r="173" spans="2:10" x14ac:dyDescent="0.25">
      <c r="B173" s="64"/>
      <c r="C173" s="66"/>
      <c r="D173" s="66"/>
      <c r="E173" s="66"/>
      <c r="F173" s="66"/>
      <c r="G173" s="66"/>
      <c r="H173" s="66"/>
    </row>
    <row r="174" spans="2:10" x14ac:dyDescent="0.25">
      <c r="B174" s="64" t="s">
        <v>80</v>
      </c>
      <c r="C174" s="66">
        <f>C171-C163</f>
        <v>41103.422383707308</v>
      </c>
      <c r="D174" s="66">
        <f t="shared" ref="D174:H174" si="6">D171-D163</f>
        <v>92054.871317110432</v>
      </c>
      <c r="E174" s="66">
        <f t="shared" si="6"/>
        <v>55214.141808460292</v>
      </c>
      <c r="F174" s="66">
        <f t="shared" si="6"/>
        <v>-145409.81476316345</v>
      </c>
      <c r="G174" s="66">
        <f t="shared" si="6"/>
        <v>-3607.4544300000002</v>
      </c>
      <c r="H174" s="66">
        <f t="shared" si="6"/>
        <v>39457.31469211448</v>
      </c>
    </row>
    <row r="175" spans="2:10" x14ac:dyDescent="0.25">
      <c r="B175" s="64" t="s">
        <v>81</v>
      </c>
      <c r="C175" s="66">
        <f>C174</f>
        <v>41103.422383707308</v>
      </c>
      <c r="D175" s="66">
        <f>C175+D174</f>
        <v>133158.29370081774</v>
      </c>
      <c r="E175" s="66">
        <f t="shared" ref="E175" si="7">D175+E174</f>
        <v>188372.43550927803</v>
      </c>
      <c r="F175" s="66">
        <f t="shared" ref="F175" si="8">E175+F174</f>
        <v>42962.620746114582</v>
      </c>
      <c r="G175" s="66">
        <f t="shared" ref="G175" si="9">F175+G174</f>
        <v>39355.166316114584</v>
      </c>
      <c r="H175" s="66"/>
    </row>
    <row r="178" spans="2:8" ht="15.75" x14ac:dyDescent="0.25">
      <c r="B178" s="4"/>
      <c r="C178" s="5"/>
      <c r="D178" s="41"/>
      <c r="E178" s="4"/>
    </row>
    <row r="179" spans="2:8" ht="15.75" x14ac:dyDescent="0.25">
      <c r="B179" s="62" t="s">
        <v>82</v>
      </c>
    </row>
    <row r="181" spans="2:8" ht="36" customHeight="1" x14ac:dyDescent="0.25">
      <c r="B181" s="85" t="s">
        <v>83</v>
      </c>
      <c r="C181" s="85"/>
      <c r="D181" s="85"/>
      <c r="E181" s="85"/>
      <c r="F181" s="85"/>
      <c r="G181" s="85"/>
      <c r="H181" s="85"/>
    </row>
    <row r="182" spans="2:8" ht="29.25" customHeight="1" x14ac:dyDescent="0.25">
      <c r="B182" s="85" t="s">
        <v>84</v>
      </c>
      <c r="C182" s="85"/>
      <c r="D182" s="85"/>
      <c r="E182" s="85"/>
      <c r="F182" s="85"/>
      <c r="G182" s="85"/>
      <c r="H182" s="85"/>
    </row>
    <row r="183" spans="2:8" x14ac:dyDescent="0.25">
      <c r="B183" s="71"/>
    </row>
  </sheetData>
  <mergeCells count="39">
    <mergeCell ref="B181:H181"/>
    <mergeCell ref="B182:H182"/>
    <mergeCell ref="B94:C94"/>
    <mergeCell ref="B95:C95"/>
    <mergeCell ref="B99:C100"/>
    <mergeCell ref="E152:E153"/>
    <mergeCell ref="B74:C74"/>
    <mergeCell ref="B78:C78"/>
    <mergeCell ref="B79:C79"/>
    <mergeCell ref="B92:C93"/>
    <mergeCell ref="B80:C80"/>
    <mergeCell ref="B81:C81"/>
    <mergeCell ref="B85:C86"/>
    <mergeCell ref="B87:C87"/>
    <mergeCell ref="B88:C88"/>
    <mergeCell ref="B5:C6"/>
    <mergeCell ref="B32:C32"/>
    <mergeCell ref="F6:G7"/>
    <mergeCell ref="B36:C37"/>
    <mergeCell ref="B48:C49"/>
    <mergeCell ref="B42:C42"/>
    <mergeCell ref="B43:C43"/>
    <mergeCell ref="B44:C44"/>
    <mergeCell ref="B56:C57"/>
    <mergeCell ref="B58:C58"/>
    <mergeCell ref="B59:C59"/>
    <mergeCell ref="E125:E126"/>
    <mergeCell ref="B63:B64"/>
    <mergeCell ref="C63:C64"/>
    <mergeCell ref="B66:C66"/>
    <mergeCell ref="B67:C67"/>
    <mergeCell ref="B68:C68"/>
    <mergeCell ref="B69:C69"/>
    <mergeCell ref="B70:C70"/>
    <mergeCell ref="B71:C71"/>
    <mergeCell ref="B65:C65"/>
    <mergeCell ref="B75:C75"/>
    <mergeCell ref="B76:C76"/>
    <mergeCell ref="B77:C7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Zulfiyya T. Safkhanova</dc:creator>
  <cp:lastModifiedBy>Gunay A. Samadova</cp:lastModifiedBy>
  <cp:lastPrinted>2018-06-29T10:24:53Z</cp:lastPrinted>
  <dcterms:created xsi:type="dcterms:W3CDTF">2018-06-06T13:54:42Z</dcterms:created>
  <dcterms:modified xsi:type="dcterms:W3CDTF">2019-07-30T14:51:56Z</dcterms:modified>
</cp:coreProperties>
</file>